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80" windowHeight="11895" activeTab="1"/>
  </bookViews>
  <sheets>
    <sheet name="Fractional Lending" sheetId="1" r:id="rId1"/>
    <sheet name="Model" sheetId="2" r:id="rId2"/>
  </sheets>
  <definedNames/>
  <calcPr fullCalcOnLoad="1"/>
</workbook>
</file>

<file path=xl/sharedStrings.xml><?xml version="1.0" encoding="utf-8"?>
<sst xmlns="http://schemas.openxmlformats.org/spreadsheetml/2006/main" count="30" uniqueCount="28">
  <si>
    <t>Lent Out</t>
  </si>
  <si>
    <t>Reserves</t>
  </si>
  <si>
    <t>Reserve Fraction, % =</t>
  </si>
  <si>
    <t>Bank No.</t>
  </si>
  <si>
    <t>Initial Deposit to Bank 1, $ =</t>
  </si>
  <si>
    <t>Accumulated</t>
  </si>
  <si>
    <t>Loans</t>
  </si>
  <si>
    <t>Bank</t>
  </si>
  <si>
    <t>Reserve</t>
  </si>
  <si>
    <t>Comercial Banks</t>
  </si>
  <si>
    <t>Borrowers</t>
  </si>
  <si>
    <t>Purchases</t>
  </si>
  <si>
    <t>Income</t>
  </si>
  <si>
    <t>Sellers</t>
  </si>
  <si>
    <t>from the</t>
  </si>
  <si>
    <t>Principal + Interest</t>
  </si>
  <si>
    <t>is used to</t>
  </si>
  <si>
    <t xml:space="preserve">Pay Off </t>
  </si>
  <si>
    <t>The Loans</t>
  </si>
  <si>
    <t>eventually</t>
  </si>
  <si>
    <t>economy</t>
  </si>
  <si>
    <t>Fractional Reserves from Initial &amp; Sellers' Deposits</t>
  </si>
  <si>
    <t xml:space="preserve">          Resulting Loans from Deposits</t>
  </si>
  <si>
    <t>Deposited &amp;</t>
  </si>
  <si>
    <t>Sellers' Total Deposits</t>
  </si>
  <si>
    <t>Bank Cycle =</t>
  </si>
  <si>
    <t>Initial Bank Deposit, $ =</t>
  </si>
  <si>
    <t>"External" Deposit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</si>
</sst>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eposit No. &quot;0"/>
    <numFmt numFmtId="165" formatCode="&quot;Income &quot;&quot;$&quot;#,##0"/>
    <numFmt numFmtId="166" formatCode="&quot;$&quot;#,##0"/>
    <numFmt numFmtId="167" formatCode="&quot;For Deposit No. &quot;0"/>
    <numFmt numFmtId="168" formatCode="&quot;Deposit for Cycle No. &quot;0"/>
    <numFmt numFmtId="169" formatCode="&quot;Bank Cycle &quot;0"/>
    <numFmt numFmtId="170" formatCode="&quot;Cycle &quot;0"/>
  </numFmts>
  <fonts count="20">
    <font>
      <sz val="10"/>
      <name val="Arial"/>
      <family val="0"/>
    </font>
    <font>
      <b/>
      <sz val="10"/>
      <name val="Arial"/>
      <family val="2"/>
    </font>
    <font>
      <b/>
      <i/>
      <sz val="10"/>
      <name val="Arial"/>
      <family val="2"/>
    </font>
    <font>
      <b/>
      <i/>
      <u val="single"/>
      <sz val="10"/>
      <name val="Arial"/>
      <family val="2"/>
    </font>
    <font>
      <b/>
      <sz val="10"/>
      <color indexed="10"/>
      <name val="Arial"/>
      <family val="2"/>
    </font>
    <font>
      <sz val="10"/>
      <color indexed="12"/>
      <name val="Arial"/>
      <family val="2"/>
    </font>
    <font>
      <sz val="8"/>
      <name val="Arial"/>
      <family val="0"/>
    </font>
    <font>
      <b/>
      <sz val="10"/>
      <color indexed="12"/>
      <name val="Arial"/>
      <family val="2"/>
    </font>
    <font>
      <b/>
      <sz val="10"/>
      <color indexed="22"/>
      <name val="Arial"/>
      <family val="2"/>
    </font>
    <font>
      <b/>
      <sz val="14"/>
      <color indexed="10"/>
      <name val="Arial"/>
      <family val="2"/>
    </font>
    <font>
      <b/>
      <sz val="14"/>
      <color indexed="11"/>
      <name val="Arial"/>
      <family val="2"/>
    </font>
    <font>
      <b/>
      <sz val="14"/>
      <color indexed="15"/>
      <name val="Arial"/>
      <family val="2"/>
    </font>
    <font>
      <b/>
      <sz val="14"/>
      <color indexed="22"/>
      <name val="Arial"/>
      <family val="2"/>
    </font>
    <font>
      <b/>
      <sz val="14"/>
      <name val="Arial"/>
      <family val="2"/>
    </font>
    <font>
      <sz val="9"/>
      <color indexed="51"/>
      <name val="Arial"/>
      <family val="2"/>
    </font>
    <font>
      <i/>
      <sz val="9"/>
      <color indexed="51"/>
      <name val="Arial"/>
      <family val="2"/>
    </font>
    <font>
      <b/>
      <sz val="9"/>
      <color indexed="10"/>
      <name val="Arial"/>
      <family val="2"/>
    </font>
    <font>
      <b/>
      <sz val="9"/>
      <color indexed="51"/>
      <name val="Arial"/>
      <family val="2"/>
    </font>
    <font>
      <sz val="24"/>
      <name val="Arial"/>
      <family val="2"/>
    </font>
    <font>
      <sz val="24"/>
      <color indexed="9"/>
      <name val="Arial"/>
      <family val="2"/>
    </font>
  </fonts>
  <fills count="6">
    <fill>
      <patternFill/>
    </fill>
    <fill>
      <patternFill patternType="gray125"/>
    </fill>
    <fill>
      <patternFill patternType="solid">
        <fgColor indexed="8"/>
        <bgColor indexed="64"/>
      </patternFill>
    </fill>
    <fill>
      <patternFill patternType="mediumGray">
        <fgColor indexed="9"/>
        <bgColor indexed="15"/>
      </patternFill>
    </fill>
    <fill>
      <patternFill patternType="solid">
        <fgColor indexed="31"/>
        <bgColor indexed="64"/>
      </patternFill>
    </fill>
    <fill>
      <patternFill patternType="mediumGray">
        <fgColor indexed="9"/>
        <bgColor indexed="11"/>
      </patternFill>
    </fill>
  </fills>
  <borders count="12">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color indexed="63"/>
      </right>
      <top style="thick">
        <color indexed="11"/>
      </top>
      <bottom>
        <color indexed="63"/>
      </bottom>
    </border>
    <border diagonalUp="1">
      <left>
        <color indexed="63"/>
      </left>
      <right>
        <color indexed="63"/>
      </right>
      <top>
        <color indexed="63"/>
      </top>
      <bottom>
        <color indexed="63"/>
      </bottom>
      <diagonal style="thick">
        <color indexed="22"/>
      </diagonal>
    </border>
    <border>
      <left style="thick">
        <color indexed="15"/>
      </left>
      <right>
        <color indexed="63"/>
      </right>
      <top>
        <color indexed="63"/>
      </top>
      <bottom>
        <color indexed="63"/>
      </bottom>
    </border>
    <border>
      <left style="thick">
        <color indexed="22"/>
      </left>
      <right>
        <color indexed="63"/>
      </right>
      <top>
        <color indexed="63"/>
      </top>
      <bottom style="thick">
        <color indexed="22"/>
      </bottom>
    </border>
    <border>
      <left>
        <color indexed="63"/>
      </left>
      <right>
        <color indexed="63"/>
      </right>
      <top style="thick">
        <color indexed="15"/>
      </top>
      <bottom>
        <color indexed="63"/>
      </bottom>
    </border>
    <border>
      <left style="thick">
        <color indexed="11"/>
      </left>
      <right>
        <color indexed="63"/>
      </right>
      <top>
        <color indexed="63"/>
      </top>
      <bottom>
        <color indexed="63"/>
      </bottom>
    </border>
    <border>
      <left style="thick">
        <color indexed="11"/>
      </left>
      <right>
        <color indexed="63"/>
      </right>
      <top>
        <color indexed="63"/>
      </top>
      <bottom style="thick">
        <color indexed="11"/>
      </bottom>
    </border>
    <border>
      <left>
        <color indexed="63"/>
      </left>
      <right>
        <color indexed="63"/>
      </right>
      <top>
        <color indexed="63"/>
      </top>
      <bottom style="thick">
        <color indexed="11"/>
      </bottom>
    </border>
    <border>
      <left style="thick">
        <color indexed="22"/>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9" fillId="2" borderId="0" xfId="0" applyFont="1" applyFill="1" applyAlignment="1" applyProtection="1">
      <alignment horizontal="left"/>
      <protection locked="0"/>
    </xf>
    <xf numFmtId="3" fontId="9" fillId="2" borderId="0" xfId="0" applyNumberFormat="1" applyFont="1" applyFill="1" applyAlignment="1" applyProtection="1">
      <alignment horizontal="left"/>
      <protection locked="0"/>
    </xf>
    <xf numFmtId="0" fontId="0" fillId="0" borderId="0" xfId="0" applyAlignment="1" applyProtection="1">
      <alignment/>
      <protection hidden="1"/>
    </xf>
    <xf numFmtId="0" fontId="1" fillId="0" borderId="0" xfId="0" applyFont="1" applyAlignment="1" applyProtection="1">
      <alignment horizontal="right"/>
      <protection hidden="1"/>
    </xf>
    <xf numFmtId="3" fontId="7" fillId="0" borderId="0" xfId="0" applyNumberFormat="1" applyFont="1" applyAlignment="1" applyProtection="1">
      <alignment horizontal="left"/>
      <protection hidden="1"/>
    </xf>
    <xf numFmtId="3" fontId="4" fillId="0" borderId="0" xfId="0" applyNumberFormat="1" applyFont="1" applyAlignment="1" applyProtection="1">
      <alignment horizontal="left"/>
      <protection hidden="1"/>
    </xf>
    <xf numFmtId="0" fontId="2" fillId="0" borderId="0" xfId="0" applyFont="1" applyAlignment="1" applyProtection="1">
      <alignment horizontal="center"/>
      <protection hidden="1"/>
    </xf>
    <xf numFmtId="0" fontId="3" fillId="0" borderId="0" xfId="0" applyFont="1" applyAlignment="1" applyProtection="1">
      <alignment horizontal="center"/>
      <protection hidden="1"/>
    </xf>
    <xf numFmtId="0" fontId="0" fillId="0" borderId="0" xfId="0" applyAlignment="1" applyProtection="1">
      <alignment horizontal="center"/>
      <protection hidden="1"/>
    </xf>
    <xf numFmtId="1" fontId="5" fillId="0" borderId="0" xfId="0" applyNumberFormat="1" applyFont="1" applyAlignment="1" applyProtection="1">
      <alignment horizontal="center"/>
      <protection hidden="1"/>
    </xf>
    <xf numFmtId="3" fontId="5" fillId="0" borderId="0" xfId="0" applyNumberFormat="1" applyFont="1" applyAlignment="1" applyProtection="1">
      <alignment horizontal="center"/>
      <protection hidden="1"/>
    </xf>
    <xf numFmtId="0" fontId="0" fillId="2" borderId="0" xfId="0" applyFill="1" applyAlignment="1" applyProtection="1">
      <alignment/>
      <protection hidden="1"/>
    </xf>
    <xf numFmtId="0" fontId="8" fillId="2" borderId="0" xfId="0" applyFont="1" applyFill="1" applyAlignment="1" applyProtection="1">
      <alignment horizontal="right"/>
      <protection hidden="1"/>
    </xf>
    <xf numFmtId="0" fontId="8" fillId="2" borderId="0" xfId="0" applyFont="1" applyFill="1" applyAlignment="1" applyProtection="1">
      <alignment horizontal="center"/>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1" fillId="2" borderId="0"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5" fontId="10" fillId="2" borderId="0" xfId="0" applyNumberFormat="1" applyFont="1" applyFill="1" applyAlignment="1" applyProtection="1">
      <alignment horizontal="center"/>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165" fontId="8" fillId="2" borderId="0" xfId="0" applyNumberFormat="1" applyFont="1" applyFill="1" applyAlignment="1" applyProtection="1">
      <alignment horizontal="center" vertical="center"/>
      <protection hidden="1"/>
    </xf>
    <xf numFmtId="0" fontId="0" fillId="2" borderId="7" xfId="0" applyFill="1" applyBorder="1" applyAlignment="1" applyProtection="1">
      <alignment/>
      <protection hidden="1"/>
    </xf>
    <xf numFmtId="166" fontId="11" fillId="2" borderId="0" xfId="0" applyNumberFormat="1" applyFont="1" applyFill="1" applyAlignment="1" applyProtection="1">
      <alignment horizontal="center" vertical="center"/>
      <protection hidden="1"/>
    </xf>
    <xf numFmtId="0" fontId="0" fillId="2" borderId="8" xfId="0" applyFill="1" applyBorder="1" applyAlignment="1" applyProtection="1">
      <alignment/>
      <protection hidden="1"/>
    </xf>
    <xf numFmtId="0" fontId="0" fillId="2" borderId="9" xfId="0" applyFill="1" applyBorder="1" applyAlignment="1" applyProtection="1">
      <alignment/>
      <protection hidden="1"/>
    </xf>
    <xf numFmtId="0" fontId="0" fillId="2" borderId="10" xfId="0" applyFill="1" applyBorder="1" applyAlignment="1" applyProtection="1">
      <alignment/>
      <protection hidden="1"/>
    </xf>
    <xf numFmtId="0" fontId="0" fillId="2" borderId="0" xfId="0" applyFill="1" applyAlignment="1">
      <alignment/>
    </xf>
    <xf numFmtId="0" fontId="8" fillId="2" borderId="0" xfId="0" applyFont="1" applyFill="1" applyAlignment="1" applyProtection="1">
      <alignment horizontal="center" vertical="center"/>
      <protection hidden="1"/>
    </xf>
    <xf numFmtId="164" fontId="8" fillId="2" borderId="0" xfId="0" applyNumberFormat="1" applyFont="1" applyFill="1" applyAlignment="1" applyProtection="1">
      <alignment horizontal="right" vertical="center"/>
      <protection hidden="1"/>
    </xf>
    <xf numFmtId="0" fontId="0" fillId="2" borderId="0" xfId="0" applyFill="1" applyAlignment="1" applyProtection="1">
      <alignment/>
      <protection hidden="1"/>
    </xf>
    <xf numFmtId="0" fontId="8" fillId="2" borderId="0" xfId="0" applyFont="1" applyFill="1" applyAlignment="1">
      <alignment horizontal="center"/>
    </xf>
    <xf numFmtId="3" fontId="9" fillId="2" borderId="0" xfId="0" applyNumberFormat="1" applyFont="1" applyFill="1" applyAlignment="1" applyProtection="1">
      <alignment horizontal="left" vertical="center"/>
      <protection locked="0"/>
    </xf>
    <xf numFmtId="170" fontId="18" fillId="2" borderId="0" xfId="0" applyNumberFormat="1" applyFont="1" applyFill="1" applyAlignment="1">
      <alignment horizontal="center" wrapText="1"/>
    </xf>
    <xf numFmtId="170" fontId="19" fillId="2" borderId="0" xfId="0" applyNumberFormat="1" applyFont="1" applyFill="1" applyAlignment="1" applyProtection="1">
      <alignment horizontal="left" vertical="center" wrapText="1"/>
      <protection hidden="1"/>
    </xf>
    <xf numFmtId="0" fontId="0" fillId="0" borderId="0" xfId="0" applyAlignment="1">
      <alignment horizontal="left" wrapText="1"/>
    </xf>
    <xf numFmtId="0" fontId="8" fillId="2" borderId="0" xfId="0" applyFont="1" applyFill="1" applyAlignment="1">
      <alignment horizontal="center" wrapText="1"/>
    </xf>
    <xf numFmtId="0" fontId="8" fillId="0" borderId="0" xfId="0" applyFont="1" applyAlignment="1">
      <alignment horizontal="center" wrapText="1"/>
    </xf>
    <xf numFmtId="0" fontId="8" fillId="2" borderId="11" xfId="0" applyFont="1" applyFill="1" applyBorder="1" applyAlignment="1" applyProtection="1">
      <alignment horizontal="left"/>
      <protection hidden="1"/>
    </xf>
    <xf numFmtId="0" fontId="8" fillId="0" borderId="0" xfId="0" applyFont="1" applyAlignment="1">
      <alignment horizontal="left"/>
    </xf>
    <xf numFmtId="0" fontId="1" fillId="3" borderId="0" xfId="0" applyFont="1" applyFill="1" applyBorder="1" applyAlignment="1" applyProtection="1">
      <alignment horizontal="center" vertical="center"/>
      <protection hidden="1"/>
    </xf>
    <xf numFmtId="0" fontId="0" fillId="2" borderId="0" xfId="0" applyFill="1" applyBorder="1" applyAlignment="1" applyProtection="1">
      <alignment/>
      <protection hidden="1"/>
    </xf>
    <xf numFmtId="0" fontId="8" fillId="2" borderId="0" xfId="0" applyFont="1" applyFill="1" applyAlignment="1" applyProtection="1">
      <alignment horizontal="center"/>
      <protection hidden="1"/>
    </xf>
    <xf numFmtId="0" fontId="0" fillId="0" borderId="0" xfId="0" applyAlignment="1">
      <alignment horizontal="center"/>
    </xf>
    <xf numFmtId="0" fontId="1" fillId="4" borderId="0" xfId="0" applyFont="1" applyFill="1" applyBorder="1" applyAlignment="1" applyProtection="1">
      <alignment horizontal="center" vertical="center"/>
      <protection hidden="1"/>
    </xf>
    <xf numFmtId="5" fontId="11" fillId="2" borderId="0" xfId="0" applyNumberFormat="1" applyFont="1" applyFill="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5" fontId="11" fillId="2" borderId="0" xfId="0" applyNumberFormat="1" applyFont="1" applyFill="1" applyBorder="1" applyAlignment="1" applyProtection="1">
      <alignment horizontal="center" vertical="center"/>
      <protection hidden="1"/>
    </xf>
    <xf numFmtId="5" fontId="10" fillId="2" borderId="0" xfId="0" applyNumberFormat="1" applyFont="1" applyFill="1" applyBorder="1" applyAlignment="1" applyProtection="1">
      <alignment horizontal="center" vertical="center"/>
      <protection hidden="1"/>
    </xf>
    <xf numFmtId="5" fontId="12" fillId="2" borderId="0" xfId="0" applyNumberFormat="1" applyFont="1" applyFill="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168" fontId="8" fillId="2" borderId="0" xfId="0" applyNumberFormat="1" applyFont="1" applyFill="1" applyBorder="1" applyAlignment="1" applyProtection="1">
      <alignment horizontal="left"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Fractional Reserve Lending</a:t>
            </a:r>
          </a:p>
        </c:rich>
      </c:tx>
      <c:layout>
        <c:manualLayout>
          <c:xMode val="factor"/>
          <c:yMode val="factor"/>
          <c:x val="0.00425"/>
          <c:y val="0.0025"/>
        </c:manualLayout>
      </c:layout>
      <c:spPr>
        <a:noFill/>
        <a:ln>
          <a:noFill/>
        </a:ln>
      </c:spPr>
    </c:title>
    <c:plotArea>
      <c:layout>
        <c:manualLayout>
          <c:xMode val="edge"/>
          <c:yMode val="edge"/>
          <c:x val="0.02625"/>
          <c:y val="0.06775"/>
          <c:w val="0.94775"/>
          <c:h val="0.90625"/>
        </c:manualLayout>
      </c:layout>
      <c:scatterChart>
        <c:scatterStyle val="smooth"/>
        <c:varyColors val="0"/>
        <c:ser>
          <c:idx val="0"/>
          <c:order val="0"/>
          <c:tx>
            <c:v>Fractional Reserve Banking</c:v>
          </c:tx>
          <c:extLst>
            <c:ext xmlns:c14="http://schemas.microsoft.com/office/drawing/2007/8/2/chart" uri="{6F2FDCE9-48DA-4B69-8628-5D25D57E5C99}">
              <c14:invertSolidFillFmt>
                <c14:spPr>
                  <a:solidFill>
                    <a:srgbClr val="000000"/>
                  </a:solidFill>
                </c14:spPr>
              </c14:invertSolidFillFmt>
            </c:ext>
          </c:extLst>
          <c:marker>
            <c:symbol val="none"/>
          </c:marker>
          <c:xVal>
            <c:numRef>
              <c:f>'Fractional Lending'!$A$7:$A$46</c:f>
              <c:numCache/>
            </c:numRef>
          </c:xVal>
          <c:yVal>
            <c:numRef>
              <c:f>'Fractional Lending'!$E$7:$E$46</c:f>
              <c:numCache/>
            </c:numRef>
          </c:yVal>
          <c:smooth val="1"/>
        </c:ser>
        <c:axId val="42594316"/>
        <c:axId val="6746701"/>
      </c:scatterChart>
      <c:valAx>
        <c:axId val="42594316"/>
        <c:scaling>
          <c:orientation val="minMax"/>
        </c:scaling>
        <c:axPos val="b"/>
        <c:majorGridlines>
          <c:spPr>
            <a:ln w="3175">
              <a:solidFill>
                <a:srgbClr val="C0C0C0"/>
              </a:solidFill>
            </a:ln>
          </c:spPr>
        </c:majorGridlines>
        <c:delete val="0"/>
        <c:numFmt formatCode="General" sourceLinked="1"/>
        <c:majorTickMark val="out"/>
        <c:minorTickMark val="in"/>
        <c:tickLblPos val="nextTo"/>
        <c:crossAx val="6746701"/>
        <c:crosses val="autoZero"/>
        <c:crossBetween val="midCat"/>
        <c:dispUnits/>
        <c:minorUnit val="5"/>
      </c:valAx>
      <c:valAx>
        <c:axId val="674670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2594316"/>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Fractional Reserve Lending</a:t>
            </a:r>
          </a:p>
        </c:rich>
      </c:tx>
      <c:layout>
        <c:manualLayout>
          <c:xMode val="factor"/>
          <c:yMode val="factor"/>
          <c:x val="0.023"/>
          <c:y val="-0.01925"/>
        </c:manualLayout>
      </c:layout>
      <c:spPr>
        <a:noFill/>
        <a:ln>
          <a:noFill/>
        </a:ln>
      </c:spPr>
    </c:title>
    <c:plotArea>
      <c:layout>
        <c:manualLayout>
          <c:xMode val="edge"/>
          <c:yMode val="edge"/>
          <c:x val="0.03225"/>
          <c:y val="0.06075"/>
          <c:w val="0.93575"/>
          <c:h val="0.9145"/>
        </c:manualLayout>
      </c:layout>
      <c:scatterChart>
        <c:scatterStyle val="smooth"/>
        <c:varyColors val="0"/>
        <c:ser>
          <c:idx val="0"/>
          <c:order val="0"/>
          <c:tx>
            <c:v>Fractional Reserve Banking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'Fractional Lending'!$A$7:$A$46</c:f>
              <c:numCach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'Fractional Lending'!$E$7:$E$46</c:f>
              <c:numCache>
                <c:ptCount val="40"/>
                <c:pt idx="0">
                  <c:v>900</c:v>
                </c:pt>
                <c:pt idx="1">
                  <c:v>1710</c:v>
                </c:pt>
                <c:pt idx="2">
                  <c:v>2439</c:v>
                </c:pt>
                <c:pt idx="3">
                  <c:v>3095.1000000000004</c:v>
                </c:pt>
                <c:pt idx="4">
                  <c:v>3685.5900000000006</c:v>
                </c:pt>
                <c:pt idx="5">
                  <c:v>4217.031000000001</c:v>
                </c:pt>
                <c:pt idx="6">
                  <c:v>4695.327900000001</c:v>
                </c:pt>
                <c:pt idx="7">
                  <c:v>5125.795110000001</c:v>
                </c:pt>
                <c:pt idx="8">
                  <c:v>5513.215599000001</c:v>
                </c:pt>
                <c:pt idx="9">
                  <c:v>5861.8940391000015</c:v>
                </c:pt>
                <c:pt idx="10">
                  <c:v>6175.704635190002</c:v>
                </c:pt>
                <c:pt idx="11">
                  <c:v>6458.134171671001</c:v>
                </c:pt>
                <c:pt idx="12">
                  <c:v>6712.320754503901</c:v>
                </c:pt>
                <c:pt idx="13">
                  <c:v>6941.088679053511</c:v>
                </c:pt>
                <c:pt idx="14">
                  <c:v>7146.9798111481605</c:v>
                </c:pt>
                <c:pt idx="15">
                  <c:v>7332.281830033345</c:v>
                </c:pt>
                <c:pt idx="16">
                  <c:v>7499.05364703001</c:v>
                </c:pt>
                <c:pt idx="17">
                  <c:v>7649.14828232701</c:v>
                </c:pt>
                <c:pt idx="18">
                  <c:v>7784.233454094309</c:v>
                </c:pt>
                <c:pt idx="19">
                  <c:v>7905.810108684878</c:v>
                </c:pt>
                <c:pt idx="20">
                  <c:v>8015.229097816391</c:v>
                </c:pt>
                <c:pt idx="21">
                  <c:v>8113.706188034752</c:v>
                </c:pt>
                <c:pt idx="22">
                  <c:v>8202.335569231276</c:v>
                </c:pt>
                <c:pt idx="23">
                  <c:v>8282.102012308149</c:v>
                </c:pt>
                <c:pt idx="24">
                  <c:v>8353.891811077334</c:v>
                </c:pt>
                <c:pt idx="25">
                  <c:v>8418.5026299696</c:v>
                </c:pt>
                <c:pt idx="26">
                  <c:v>8476.65236697264</c:v>
                </c:pt>
                <c:pt idx="27">
                  <c:v>8528.987130275375</c:v>
                </c:pt>
                <c:pt idx="28">
                  <c:v>8576.088417247836</c:v>
                </c:pt>
                <c:pt idx="29">
                  <c:v>8618.479575523053</c:v>
                </c:pt>
                <c:pt idx="30">
                  <c:v>8656.631617970748</c:v>
                </c:pt>
                <c:pt idx="31">
                  <c:v>8690.968456173674</c:v>
                </c:pt>
                <c:pt idx="32">
                  <c:v>8721.871610556307</c:v>
                </c:pt>
                <c:pt idx="33">
                  <c:v>8749.684449500677</c:v>
                </c:pt>
                <c:pt idx="34">
                  <c:v>8774.71600455061</c:v>
                </c:pt>
                <c:pt idx="35">
                  <c:v>8797.244404095549</c:v>
                </c:pt>
                <c:pt idx="36">
                  <c:v>8817.519963685994</c:v>
                </c:pt>
                <c:pt idx="37">
                  <c:v>8835.767967317395</c:v>
                </c:pt>
                <c:pt idx="38">
                  <c:v>8852.191170585656</c:v>
                </c:pt>
                <c:pt idx="39">
                  <c:v>8866.972053527092</c:v>
                </c:pt>
              </c:numCache>
            </c:numRef>
          </c:yVal>
          <c:smooth val="1"/>
        </c:ser>
        <c:axId val="62152894"/>
        <c:axId val="25592927"/>
      </c:scatterChart>
      <c:valAx>
        <c:axId val="62152894"/>
        <c:scaling>
          <c:orientation val="minMax"/>
        </c:scaling>
        <c:axPos val="b"/>
        <c:majorGridlines>
          <c:spPr>
            <a:ln w="3175">
              <a:solidFill>
                <a:srgbClr val="C0C0C0"/>
              </a:solidFill>
            </a:ln>
          </c:spPr>
        </c:majorGridlines>
        <c:delete val="0"/>
        <c:numFmt formatCode="General" sourceLinked="1"/>
        <c:majorTickMark val="out"/>
        <c:minorTickMark val="in"/>
        <c:tickLblPos val="nextTo"/>
        <c:spPr>
          <a:ln w="12700">
            <a:solidFill>
              <a:srgbClr val="000000"/>
            </a:solidFill>
          </a:ln>
        </c:spPr>
        <c:txPr>
          <a:bodyPr/>
          <a:lstStyle/>
          <a:p>
            <a:pPr>
              <a:defRPr lang="en-US" cap="none" sz="1000" b="0" i="0" u="none" baseline="0">
                <a:latin typeface="Arial"/>
                <a:ea typeface="Arial"/>
                <a:cs typeface="Arial"/>
              </a:defRPr>
            </a:pPr>
          </a:p>
        </c:txPr>
        <c:crossAx val="25592927"/>
        <c:crosses val="autoZero"/>
        <c:crossBetween val="midCat"/>
        <c:dispUnits/>
        <c:minorUnit val="5"/>
      </c:valAx>
      <c:valAx>
        <c:axId val="2559292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000000"/>
            </a:solidFill>
          </a:ln>
        </c:spPr>
        <c:txPr>
          <a:bodyPr/>
          <a:lstStyle/>
          <a:p>
            <a:pPr>
              <a:defRPr lang="en-US" cap="none" sz="1000" b="0" i="0" u="none" baseline="0">
                <a:latin typeface="Arial"/>
                <a:ea typeface="Arial"/>
                <a:cs typeface="Arial"/>
              </a:defRPr>
            </a:pPr>
          </a:p>
        </c:txPr>
        <c:crossAx val="62152894"/>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47625</xdr:rowOff>
    </xdr:from>
    <xdr:to>
      <xdr:col>13</xdr:col>
      <xdr:colOff>66675</xdr:colOff>
      <xdr:row>34</xdr:row>
      <xdr:rowOff>47625</xdr:rowOff>
    </xdr:to>
    <xdr:graphicFrame>
      <xdr:nvGraphicFramePr>
        <xdr:cNvPr id="1" name="Chart 1"/>
        <xdr:cNvGraphicFramePr/>
      </xdr:nvGraphicFramePr>
      <xdr:xfrm>
        <a:off x="5305425" y="1828800"/>
        <a:ext cx="3724275" cy="3724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0.38775</cdr:x>
      <cdr:y>0.61375</cdr:y>
    </cdr:from>
    <cdr:to>
      <cdr:x>0.8265</cdr:x>
      <cdr:y>0.741</cdr:y>
    </cdr:to>
    <cdr:sp>
      <cdr:nvSpPr>
        <cdr:cNvPr id="1" name="TextBox 1"/>
        <cdr:cNvSpPr txBox="1">
          <a:spLocks noChangeArrowheads="1"/>
        </cdr:cNvSpPr>
      </cdr:nvSpPr>
      <cdr:spPr>
        <a:xfrm>
          <a:off x="1181100" y="2438400"/>
          <a:ext cx="1333500" cy="504825"/>
        </a:xfrm>
        <a:prstGeom prst="rect">
          <a:avLst/>
        </a:prstGeom>
        <a:solidFill>
          <a:srgbClr val="FFFF99"/>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Dollars Loaned as a function of the number of deposit cycles.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76200</xdr:rowOff>
    </xdr:from>
    <xdr:to>
      <xdr:col>6</xdr:col>
      <xdr:colOff>0</xdr:colOff>
      <xdr:row>6</xdr:row>
      <xdr:rowOff>161925</xdr:rowOff>
    </xdr:to>
    <xdr:sp>
      <xdr:nvSpPr>
        <xdr:cNvPr id="1" name="Line 1"/>
        <xdr:cNvSpPr>
          <a:spLocks/>
        </xdr:cNvSpPr>
      </xdr:nvSpPr>
      <xdr:spPr>
        <a:xfrm>
          <a:off x="3829050" y="1400175"/>
          <a:ext cx="0" cy="85725"/>
        </a:xfrm>
        <a:prstGeom prst="line">
          <a:avLst/>
        </a:prstGeom>
        <a:noFill/>
        <a:ln w="19050" cmpd="sng">
          <a:solidFill>
            <a:srgbClr val="00FFFF"/>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7</xdr:row>
      <xdr:rowOff>161925</xdr:rowOff>
    </xdr:from>
    <xdr:to>
      <xdr:col>8</xdr:col>
      <xdr:colOff>0</xdr:colOff>
      <xdr:row>8</xdr:row>
      <xdr:rowOff>0</xdr:rowOff>
    </xdr:to>
    <xdr:sp>
      <xdr:nvSpPr>
        <xdr:cNvPr id="2" name="Line 2"/>
        <xdr:cNvSpPr>
          <a:spLocks/>
        </xdr:cNvSpPr>
      </xdr:nvSpPr>
      <xdr:spPr>
        <a:xfrm rot="16200000">
          <a:off x="4695825" y="1647825"/>
          <a:ext cx="104775" cy="9525"/>
        </a:xfrm>
        <a:prstGeom prst="line">
          <a:avLst/>
        </a:prstGeom>
        <a:noFill/>
        <a:ln w="19050" cmpd="sng">
          <a:solidFill>
            <a:srgbClr val="00FF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76200</xdr:rowOff>
    </xdr:from>
    <xdr:to>
      <xdr:col>6</xdr:col>
      <xdr:colOff>0</xdr:colOff>
      <xdr:row>12</xdr:row>
      <xdr:rowOff>161925</xdr:rowOff>
    </xdr:to>
    <xdr:sp>
      <xdr:nvSpPr>
        <xdr:cNvPr id="3" name="Line 3"/>
        <xdr:cNvSpPr>
          <a:spLocks/>
        </xdr:cNvSpPr>
      </xdr:nvSpPr>
      <xdr:spPr>
        <a:xfrm>
          <a:off x="3829050" y="2590800"/>
          <a:ext cx="0" cy="85725"/>
        </a:xfrm>
        <a:prstGeom prst="line">
          <a:avLst/>
        </a:prstGeom>
        <a:noFill/>
        <a:ln w="19050" cmpd="sng">
          <a:solidFill>
            <a:srgbClr val="00FFFF"/>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76200</xdr:rowOff>
    </xdr:from>
    <xdr:to>
      <xdr:col>6</xdr:col>
      <xdr:colOff>0</xdr:colOff>
      <xdr:row>18</xdr:row>
      <xdr:rowOff>161925</xdr:rowOff>
    </xdr:to>
    <xdr:sp>
      <xdr:nvSpPr>
        <xdr:cNvPr id="4" name="Line 4"/>
        <xdr:cNvSpPr>
          <a:spLocks/>
        </xdr:cNvSpPr>
      </xdr:nvSpPr>
      <xdr:spPr>
        <a:xfrm>
          <a:off x="3829050" y="3714750"/>
          <a:ext cx="0" cy="85725"/>
        </a:xfrm>
        <a:prstGeom prst="line">
          <a:avLst/>
        </a:prstGeom>
        <a:noFill/>
        <a:ln w="19050" cmpd="sng">
          <a:solidFill>
            <a:srgbClr val="00FFFF"/>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9</xdr:row>
      <xdr:rowOff>19050</xdr:rowOff>
    </xdr:from>
    <xdr:to>
      <xdr:col>4</xdr:col>
      <xdr:colOff>666750</xdr:colOff>
      <xdr:row>9</xdr:row>
      <xdr:rowOff>28575</xdr:rowOff>
    </xdr:to>
    <xdr:sp>
      <xdr:nvSpPr>
        <xdr:cNvPr id="5" name="Line 6"/>
        <xdr:cNvSpPr>
          <a:spLocks/>
        </xdr:cNvSpPr>
      </xdr:nvSpPr>
      <xdr:spPr>
        <a:xfrm rot="-27567740">
          <a:off x="3076575" y="1847850"/>
          <a:ext cx="104775" cy="9525"/>
        </a:xfrm>
        <a:prstGeom prst="line">
          <a:avLst/>
        </a:prstGeom>
        <a:noFill/>
        <a:ln w="19050" cmpd="sng">
          <a:solidFill>
            <a:srgbClr val="C0C0C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14</xdr:row>
      <xdr:rowOff>0</xdr:rowOff>
    </xdr:from>
    <xdr:to>
      <xdr:col>7</xdr:col>
      <xdr:colOff>123825</xdr:colOff>
      <xdr:row>14</xdr:row>
      <xdr:rowOff>0</xdr:rowOff>
    </xdr:to>
    <xdr:sp>
      <xdr:nvSpPr>
        <xdr:cNvPr id="6" name="Line 15"/>
        <xdr:cNvSpPr>
          <a:spLocks/>
        </xdr:cNvSpPr>
      </xdr:nvSpPr>
      <xdr:spPr>
        <a:xfrm rot="5400000" flipH="1">
          <a:off x="4448175" y="2847975"/>
          <a:ext cx="114300" cy="0"/>
        </a:xfrm>
        <a:prstGeom prst="line">
          <a:avLst/>
        </a:prstGeom>
        <a:noFill/>
        <a:ln w="19050" cmpd="sng">
          <a:solidFill>
            <a:srgbClr val="00FFFF"/>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8</xdr:row>
      <xdr:rowOff>0</xdr:rowOff>
    </xdr:from>
    <xdr:to>
      <xdr:col>5</xdr:col>
      <xdr:colOff>0</xdr:colOff>
      <xdr:row>8</xdr:row>
      <xdr:rowOff>0</xdr:rowOff>
    </xdr:to>
    <xdr:sp>
      <xdr:nvSpPr>
        <xdr:cNvPr id="7" name="Line 16"/>
        <xdr:cNvSpPr>
          <a:spLocks/>
        </xdr:cNvSpPr>
      </xdr:nvSpPr>
      <xdr:spPr>
        <a:xfrm rot="16200000">
          <a:off x="3009900" y="1657350"/>
          <a:ext cx="209550" cy="0"/>
        </a:xfrm>
        <a:prstGeom prst="line">
          <a:avLst/>
        </a:prstGeom>
        <a:noFill/>
        <a:ln w="19050" cmpd="sng">
          <a:solidFill>
            <a:srgbClr val="C0C0C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0</xdr:rowOff>
    </xdr:from>
    <xdr:to>
      <xdr:col>3</xdr:col>
      <xdr:colOff>0</xdr:colOff>
      <xdr:row>18</xdr:row>
      <xdr:rowOff>85725</xdr:rowOff>
    </xdr:to>
    <xdr:sp>
      <xdr:nvSpPr>
        <xdr:cNvPr id="8" name="Line 20"/>
        <xdr:cNvSpPr>
          <a:spLocks/>
        </xdr:cNvSpPr>
      </xdr:nvSpPr>
      <xdr:spPr>
        <a:xfrm flipV="1">
          <a:off x="1990725" y="3638550"/>
          <a:ext cx="0" cy="85725"/>
        </a:xfrm>
        <a:prstGeom prst="line">
          <a:avLst/>
        </a:prstGeom>
        <a:noFill/>
        <a:ln w="19050" cmpd="sng">
          <a:solidFill>
            <a:srgbClr val="00FF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161925</xdr:rowOff>
    </xdr:from>
    <xdr:to>
      <xdr:col>4</xdr:col>
      <xdr:colOff>247650</xdr:colOff>
      <xdr:row>14</xdr:row>
      <xdr:rowOff>0</xdr:rowOff>
    </xdr:to>
    <xdr:sp>
      <xdr:nvSpPr>
        <xdr:cNvPr id="9" name="Line 23"/>
        <xdr:cNvSpPr>
          <a:spLocks/>
        </xdr:cNvSpPr>
      </xdr:nvSpPr>
      <xdr:spPr>
        <a:xfrm rot="-15684982">
          <a:off x="2676525" y="2838450"/>
          <a:ext cx="85725" cy="9525"/>
        </a:xfrm>
        <a:prstGeom prst="line">
          <a:avLst/>
        </a:prstGeom>
        <a:noFill/>
        <a:ln w="19050" cmpd="sng">
          <a:solidFill>
            <a:srgbClr val="C0C0C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0</xdr:rowOff>
    </xdr:from>
    <xdr:to>
      <xdr:col>15</xdr:col>
      <xdr:colOff>0</xdr:colOff>
      <xdr:row>21</xdr:row>
      <xdr:rowOff>0</xdr:rowOff>
    </xdr:to>
    <xdr:graphicFrame>
      <xdr:nvGraphicFramePr>
        <xdr:cNvPr id="10" name="Chart 24"/>
        <xdr:cNvGraphicFramePr/>
      </xdr:nvGraphicFramePr>
      <xdr:xfrm>
        <a:off x="5972175" y="161925"/>
        <a:ext cx="3048000" cy="39814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28575</xdr:rowOff>
    </xdr:from>
    <xdr:to>
      <xdr:col>15</xdr:col>
      <xdr:colOff>333375</xdr:colOff>
      <xdr:row>36</xdr:row>
      <xdr:rowOff>123825</xdr:rowOff>
    </xdr:to>
    <xdr:sp>
      <xdr:nvSpPr>
        <xdr:cNvPr id="11" name="TextBox 26"/>
        <xdr:cNvSpPr txBox="1">
          <a:spLocks noChangeArrowheads="1"/>
        </xdr:cNvSpPr>
      </xdr:nvSpPr>
      <xdr:spPr>
        <a:xfrm>
          <a:off x="1257300" y="4333875"/>
          <a:ext cx="8096250" cy="23622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sz="900" b="0" i="0" u="none" baseline="0">
              <a:solidFill>
                <a:srgbClr val="FFCC00"/>
              </a:solidFill>
              <a:latin typeface="Arial"/>
              <a:ea typeface="Arial"/>
              <a:cs typeface="Arial"/>
            </a:rPr>
            <a:t>This is a simplistic model describing theoretically how "</a:t>
          </a:r>
          <a:r>
            <a:rPr lang="en-US" cap="none" sz="900" b="0" i="1" u="none" baseline="0">
              <a:solidFill>
                <a:srgbClr val="FFCC00"/>
              </a:solidFill>
              <a:latin typeface="Arial"/>
              <a:ea typeface="Arial"/>
              <a:cs typeface="Arial"/>
            </a:rPr>
            <a:t>fractional reserve lending</a:t>
          </a:r>
          <a:r>
            <a:rPr lang="en-US" cap="none" sz="900" b="0" i="0" u="none" baseline="0">
              <a:solidFill>
                <a:srgbClr val="FFCC00"/>
              </a:solidFill>
              <a:latin typeface="Arial"/>
              <a:ea typeface="Arial"/>
              <a:cs typeface="Arial"/>
            </a:rPr>
            <a:t>" works.  Starting with, let's say paper "greenbacks", a commercial bank takes them as a deposit, keeps a "fraction" for its "</a:t>
          </a:r>
          <a:r>
            <a:rPr lang="en-US" cap="none" sz="900" b="0" i="1" u="none" baseline="0">
              <a:solidFill>
                <a:srgbClr val="FFCC00"/>
              </a:solidFill>
              <a:latin typeface="Arial"/>
              <a:ea typeface="Arial"/>
              <a:cs typeface="Arial"/>
            </a:rPr>
            <a:t>reserves</a:t>
          </a:r>
          <a:r>
            <a:rPr lang="en-US" cap="none" sz="900" b="0" i="0" u="none" baseline="0">
              <a:solidFill>
                <a:srgbClr val="FFCC00"/>
              </a:solidFill>
              <a:latin typeface="Arial"/>
              <a:ea typeface="Arial"/>
              <a:cs typeface="Arial"/>
            </a:rPr>
            <a:t>", and then loans the rest to a borrower.  The Borrower purchases something of value from a "Seller" with the borrowed "greenbacks".  This is the first "Cycle".  Then, the Seller deposits received "greenbacks" into the same, or a another bank.  Now, the bank takes the "greenback" money, saves the standard fraction to its "</a:t>
          </a:r>
          <a:r>
            <a:rPr lang="en-US" cap="none" sz="900" b="0" i="1" u="none" baseline="0">
              <a:solidFill>
                <a:srgbClr val="FFCC00"/>
              </a:solidFill>
              <a:latin typeface="Arial"/>
              <a:ea typeface="Arial"/>
              <a:cs typeface="Arial"/>
            </a:rPr>
            <a:t>reserves</a:t>
          </a:r>
          <a:r>
            <a:rPr lang="en-US" cap="none" sz="900" b="0" i="0" u="none" baseline="0">
              <a:solidFill>
                <a:srgbClr val="FFCC00"/>
              </a:solidFill>
              <a:latin typeface="Arial"/>
              <a:ea typeface="Arial"/>
              <a:cs typeface="Arial"/>
            </a:rPr>
            <a:t>", and loans the rest out to another Borrower.  The borrowed greenbacks are used to purchase something from another Seller.  This completes the second cycle.   And then, this process is replicated over many cycles, and over substantial time.  After any number of cycles, the remaining "greenbacks" for deposit, plus the accumulated "Fractional Reserves", is always equal to the "Initial Bank Deposit".  In the limit, the maximum amount loaned, L, = (1/R - 1) x D, where R = the Reserve Fraction and D = the Initial Bank Deposit.  Try it out!  The </a:t>
          </a:r>
          <a:r>
            <a:rPr lang="en-US" cap="none" sz="900" b="1" i="0" u="none" baseline="0">
              <a:solidFill>
                <a:srgbClr val="FF0000"/>
              </a:solidFill>
              <a:latin typeface="Arial"/>
              <a:ea typeface="Arial"/>
              <a:cs typeface="Arial"/>
            </a:rPr>
            <a:t>RED</a:t>
          </a:r>
          <a:r>
            <a:rPr lang="en-US" cap="none" sz="900" b="0" i="0" u="none" baseline="0">
              <a:solidFill>
                <a:srgbClr val="FFCC00"/>
              </a:solidFill>
              <a:latin typeface="Arial"/>
              <a:ea typeface="Arial"/>
              <a:cs typeface="Arial"/>
            </a:rPr>
            <a:t> numbers can be changed to see results with different inputs.  So the initial deposit is always recovered, the process simply induces the ecomomy to provide the money, through individual income, to pay off the debts incurred by the "</a:t>
          </a:r>
          <a:r>
            <a:rPr lang="en-US" cap="none" sz="900" b="0" i="1" u="none" baseline="0">
              <a:solidFill>
                <a:srgbClr val="FFCC00"/>
              </a:solidFill>
              <a:latin typeface="Arial"/>
              <a:ea typeface="Arial"/>
              <a:cs typeface="Arial"/>
            </a:rPr>
            <a:t>Borrowers</a:t>
          </a:r>
          <a:r>
            <a:rPr lang="en-US" cap="none" sz="900" b="0" i="0" u="none" baseline="0">
              <a:solidFill>
                <a:srgbClr val="FFCC00"/>
              </a:solidFill>
              <a:latin typeface="Arial"/>
              <a:ea typeface="Arial"/>
              <a:cs typeface="Arial"/>
            </a:rPr>
            <a:t>" over time.  The contention that money is created by the "Fractional Reserve Lending" system, sounds like </a:t>
          </a:r>
          <a:r>
            <a:rPr lang="en-US" cap="none" sz="900" b="0" i="1" u="none" baseline="0">
              <a:solidFill>
                <a:srgbClr val="FFCC00"/>
              </a:solidFill>
              <a:latin typeface="Arial"/>
              <a:ea typeface="Arial"/>
              <a:cs typeface="Arial"/>
            </a:rPr>
            <a:t>double talk</a:t>
          </a:r>
          <a:r>
            <a:rPr lang="en-US" cap="none" sz="900" b="0" i="0" u="none" baseline="0">
              <a:solidFill>
                <a:srgbClr val="FFCC00"/>
              </a:solidFill>
              <a:latin typeface="Arial"/>
              <a:ea typeface="Arial"/>
              <a:cs typeface="Arial"/>
            </a:rPr>
            <a:t>. But not if Money is Debt.  A paper Dollar and a mortgage Note are both promises to pay.   Money outside of banks is defined by ecomomists as "M0 money" (public currency).  When Cash is deposited into a bank account, it is called "M1 money", and in addition if the bank loans a fraction of those funds out, the bank account balance </a:t>
          </a:r>
          <a:r>
            <a:rPr lang="en-US" cap="none" sz="900" b="1" i="0" u="none" baseline="0">
              <a:solidFill>
                <a:srgbClr val="FFCC00"/>
              </a:solidFill>
              <a:latin typeface="Arial"/>
              <a:ea typeface="Arial"/>
              <a:cs typeface="Arial"/>
            </a:rPr>
            <a:t>plus</a:t>
          </a:r>
          <a:r>
            <a:rPr lang="en-US" cap="none" sz="900" b="0" i="0" u="none" baseline="0">
              <a:solidFill>
                <a:srgbClr val="FFCC00"/>
              </a:solidFill>
              <a:latin typeface="Arial"/>
              <a:ea typeface="Arial"/>
              <a:cs typeface="Arial"/>
            </a:rPr>
            <a:t> the loan amount counts as "M1 money".  If the bank cannot honor account withdrawals, they must use their reserves for that purpose or borrow the money.  Further, all loans will eventually be paid back to the bank from borrowers income received from the economy.  Can loans be considered </a:t>
          </a:r>
          <a:r>
            <a:rPr lang="en-US" cap="none" sz="900" b="0" i="1" u="none" baseline="0">
              <a:solidFill>
                <a:srgbClr val="FFCC00"/>
              </a:solidFill>
              <a:latin typeface="Arial"/>
              <a:ea typeface="Arial"/>
              <a:cs typeface="Arial"/>
            </a:rPr>
            <a:t>created money</a:t>
          </a:r>
          <a:r>
            <a:rPr lang="en-US" cap="none" sz="900" b="0" i="0" u="none" baseline="0">
              <a:solidFill>
                <a:srgbClr val="FFCC00"/>
              </a:solidFill>
              <a:latin typeface="Arial"/>
              <a:ea typeface="Arial"/>
              <a:cs typeface="Arial"/>
            </a:rPr>
            <a:t> since they will eventually be paid back by the borrower via  the economy?  So called "MB money" (money base) seems to be a better way to keep track of the "real" money supply.  It counts all money in circulation, in demand deposit accounts, and in bank reserves (vault cash).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206"/>
  <sheetViews>
    <sheetView workbookViewId="0" topLeftCell="A1">
      <pane ySplit="6" topLeftCell="BM7" activePane="bottomLeft" state="frozen"/>
      <selection pane="topLeft" activeCell="A1" sqref="A1"/>
      <selection pane="bottomLeft" activeCell="S48" sqref="S48"/>
    </sheetView>
  </sheetViews>
  <sheetFormatPr defaultColWidth="9.140625" defaultRowHeight="12.75"/>
  <cols>
    <col min="1" max="2" width="11.57421875" style="0" customWidth="1"/>
    <col min="3" max="3" width="13.140625" style="0" customWidth="1"/>
    <col min="4" max="4" width="11.57421875" style="0" customWidth="1"/>
    <col min="5" max="5" width="13.421875" style="0" customWidth="1"/>
  </cols>
  <sheetData>
    <row r="2" spans="1:5" ht="12.75">
      <c r="A2" s="3"/>
      <c r="B2" s="3"/>
      <c r="C2" s="4" t="s">
        <v>4</v>
      </c>
      <c r="D2" s="5">
        <f>Model!D5</f>
        <v>1000</v>
      </c>
      <c r="E2" s="3"/>
    </row>
    <row r="3" spans="1:5" ht="12.75">
      <c r="A3" s="3"/>
      <c r="B3" s="3"/>
      <c r="C3" s="4" t="s">
        <v>2</v>
      </c>
      <c r="D3" s="5">
        <f>Model!D4</f>
        <v>10</v>
      </c>
      <c r="E3" s="3"/>
    </row>
    <row r="4" spans="1:5" ht="12.75">
      <c r="A4" s="3"/>
      <c r="B4" s="4"/>
      <c r="C4" s="6"/>
      <c r="D4" s="3"/>
      <c r="E4" s="3"/>
    </row>
    <row r="5" spans="1:5" ht="12.75">
      <c r="A5" s="3"/>
      <c r="B5" s="7" t="s">
        <v>7</v>
      </c>
      <c r="C5" s="7" t="s">
        <v>5</v>
      </c>
      <c r="D5" s="7" t="s">
        <v>23</v>
      </c>
      <c r="E5" s="8" t="s">
        <v>5</v>
      </c>
    </row>
    <row r="6" spans="1:5" ht="12.75">
      <c r="A6" s="8" t="s">
        <v>3</v>
      </c>
      <c r="B6" s="8" t="s">
        <v>8</v>
      </c>
      <c r="C6" s="8" t="s">
        <v>1</v>
      </c>
      <c r="D6" s="8" t="s">
        <v>0</v>
      </c>
      <c r="E6" s="8" t="s">
        <v>6</v>
      </c>
    </row>
    <row r="7" spans="1:5" ht="12.75">
      <c r="A7" s="9">
        <v>1</v>
      </c>
      <c r="B7" s="10">
        <f>$D$2*$D$3/100</f>
        <v>100</v>
      </c>
      <c r="C7" s="10">
        <f>B7</f>
        <v>100</v>
      </c>
      <c r="D7" s="10">
        <f aca="true" t="shared" si="0" ref="D7:D46">B7/$D$3*100-B7</f>
        <v>900</v>
      </c>
      <c r="E7" s="11">
        <f>D7</f>
        <v>900</v>
      </c>
    </row>
    <row r="8" spans="1:5" ht="12.75">
      <c r="A8" s="9">
        <f>A7+1</f>
        <v>2</v>
      </c>
      <c r="B8" s="10">
        <f aca="true" t="shared" si="1" ref="B8:B46">D7*$D$3/100</f>
        <v>90</v>
      </c>
      <c r="C8" s="10">
        <f aca="true" t="shared" si="2" ref="C8:C46">C7+B8</f>
        <v>190</v>
      </c>
      <c r="D8" s="10">
        <f t="shared" si="0"/>
        <v>810</v>
      </c>
      <c r="E8" s="11">
        <f aca="true" t="shared" si="3" ref="E8:E39">E7+D8</f>
        <v>1710</v>
      </c>
    </row>
    <row r="9" spans="1:5" ht="12.75">
      <c r="A9" s="9">
        <f aca="true" t="shared" si="4" ref="A9:A46">A8+1</f>
        <v>3</v>
      </c>
      <c r="B9" s="10">
        <f t="shared" si="1"/>
        <v>81</v>
      </c>
      <c r="C9" s="10">
        <f t="shared" si="2"/>
        <v>271</v>
      </c>
      <c r="D9" s="10">
        <f t="shared" si="0"/>
        <v>729</v>
      </c>
      <c r="E9" s="11">
        <f t="shared" si="3"/>
        <v>2439</v>
      </c>
    </row>
    <row r="10" spans="1:5" ht="12.75">
      <c r="A10" s="9">
        <f t="shared" si="4"/>
        <v>4</v>
      </c>
      <c r="B10" s="10">
        <f t="shared" si="1"/>
        <v>72.9</v>
      </c>
      <c r="C10" s="10">
        <f t="shared" si="2"/>
        <v>343.9</v>
      </c>
      <c r="D10" s="10">
        <f t="shared" si="0"/>
        <v>656.1000000000001</v>
      </c>
      <c r="E10" s="11">
        <f t="shared" si="3"/>
        <v>3095.1000000000004</v>
      </c>
    </row>
    <row r="11" spans="1:5" ht="12.75">
      <c r="A11" s="9">
        <f t="shared" si="4"/>
        <v>5</v>
      </c>
      <c r="B11" s="10">
        <f t="shared" si="1"/>
        <v>65.61000000000001</v>
      </c>
      <c r="C11" s="10">
        <f t="shared" si="2"/>
        <v>409.51</v>
      </c>
      <c r="D11" s="10">
        <f t="shared" si="0"/>
        <v>590.4900000000001</v>
      </c>
      <c r="E11" s="11">
        <f t="shared" si="3"/>
        <v>3685.5900000000006</v>
      </c>
    </row>
    <row r="12" spans="1:5" ht="12.75">
      <c r="A12" s="9">
        <f t="shared" si="4"/>
        <v>6</v>
      </c>
      <c r="B12" s="10">
        <f t="shared" si="1"/>
        <v>59.049000000000014</v>
      </c>
      <c r="C12" s="10">
        <f t="shared" si="2"/>
        <v>468.559</v>
      </c>
      <c r="D12" s="10">
        <f t="shared" si="0"/>
        <v>531.4410000000001</v>
      </c>
      <c r="E12" s="11">
        <f t="shared" si="3"/>
        <v>4217.031000000001</v>
      </c>
    </row>
    <row r="13" spans="1:5" ht="12.75">
      <c r="A13" s="9">
        <f t="shared" si="4"/>
        <v>7</v>
      </c>
      <c r="B13" s="10">
        <f t="shared" si="1"/>
        <v>53.144100000000016</v>
      </c>
      <c r="C13" s="10">
        <f t="shared" si="2"/>
        <v>521.7031000000001</v>
      </c>
      <c r="D13" s="10">
        <f t="shared" si="0"/>
        <v>478.2969000000001</v>
      </c>
      <c r="E13" s="11">
        <f t="shared" si="3"/>
        <v>4695.327900000001</v>
      </c>
    </row>
    <row r="14" spans="1:5" ht="12.75">
      <c r="A14" s="9">
        <f t="shared" si="4"/>
        <v>8</v>
      </c>
      <c r="B14" s="10">
        <f t="shared" si="1"/>
        <v>47.82969000000001</v>
      </c>
      <c r="C14" s="10">
        <f t="shared" si="2"/>
        <v>569.5327900000001</v>
      </c>
      <c r="D14" s="10">
        <f t="shared" si="0"/>
        <v>430.46721</v>
      </c>
      <c r="E14" s="11">
        <f t="shared" si="3"/>
        <v>5125.795110000001</v>
      </c>
    </row>
    <row r="15" spans="1:5" ht="12.75">
      <c r="A15" s="9">
        <f t="shared" si="4"/>
        <v>9</v>
      </c>
      <c r="B15" s="10">
        <f t="shared" si="1"/>
        <v>43.046721</v>
      </c>
      <c r="C15" s="10">
        <f t="shared" si="2"/>
        <v>612.5795110000001</v>
      </c>
      <c r="D15" s="10">
        <f t="shared" si="0"/>
        <v>387.420489</v>
      </c>
      <c r="E15" s="11">
        <f t="shared" si="3"/>
        <v>5513.215599000001</v>
      </c>
    </row>
    <row r="16" spans="1:5" ht="12.75">
      <c r="A16" s="9">
        <f t="shared" si="4"/>
        <v>10</v>
      </c>
      <c r="B16" s="10">
        <f t="shared" si="1"/>
        <v>38.7420489</v>
      </c>
      <c r="C16" s="10">
        <f t="shared" si="2"/>
        <v>651.3215599000001</v>
      </c>
      <c r="D16" s="10">
        <f t="shared" si="0"/>
        <v>348.67844010000005</v>
      </c>
      <c r="E16" s="11">
        <f t="shared" si="3"/>
        <v>5861.8940391000015</v>
      </c>
    </row>
    <row r="17" spans="1:5" ht="12.75">
      <c r="A17" s="9">
        <f t="shared" si="4"/>
        <v>11</v>
      </c>
      <c r="B17" s="10">
        <f t="shared" si="1"/>
        <v>34.867844010000006</v>
      </c>
      <c r="C17" s="10">
        <f t="shared" si="2"/>
        <v>686.1894039100001</v>
      </c>
      <c r="D17" s="10">
        <f t="shared" si="0"/>
        <v>313.81059609000005</v>
      </c>
      <c r="E17" s="11">
        <f t="shared" si="3"/>
        <v>6175.704635190002</v>
      </c>
    </row>
    <row r="18" spans="1:5" ht="12.75">
      <c r="A18" s="9">
        <f t="shared" si="4"/>
        <v>12</v>
      </c>
      <c r="B18" s="10">
        <f t="shared" si="1"/>
        <v>31.381059609000005</v>
      </c>
      <c r="C18" s="10">
        <f t="shared" si="2"/>
        <v>717.5704635190001</v>
      </c>
      <c r="D18" s="10">
        <f t="shared" si="0"/>
        <v>282.429536481</v>
      </c>
      <c r="E18" s="11">
        <f t="shared" si="3"/>
        <v>6458.134171671001</v>
      </c>
    </row>
    <row r="19" spans="1:5" ht="12.75">
      <c r="A19" s="9">
        <f t="shared" si="4"/>
        <v>13</v>
      </c>
      <c r="B19" s="10">
        <f t="shared" si="1"/>
        <v>28.242953648100002</v>
      </c>
      <c r="C19" s="10">
        <f t="shared" si="2"/>
        <v>745.8134171671</v>
      </c>
      <c r="D19" s="10">
        <f t="shared" si="0"/>
        <v>254.1865828329</v>
      </c>
      <c r="E19" s="11">
        <f t="shared" si="3"/>
        <v>6712.320754503901</v>
      </c>
    </row>
    <row r="20" spans="1:5" ht="12.75">
      <c r="A20" s="9">
        <f t="shared" si="4"/>
        <v>14</v>
      </c>
      <c r="B20" s="10">
        <f t="shared" si="1"/>
        <v>25.41865828329</v>
      </c>
      <c r="C20" s="10">
        <f t="shared" si="2"/>
        <v>771.2320754503901</v>
      </c>
      <c r="D20" s="10">
        <f t="shared" si="0"/>
        <v>228.76792454961</v>
      </c>
      <c r="E20" s="11">
        <f t="shared" si="3"/>
        <v>6941.088679053511</v>
      </c>
    </row>
    <row r="21" spans="1:5" ht="12.75">
      <c r="A21" s="9">
        <f t="shared" si="4"/>
        <v>15</v>
      </c>
      <c r="B21" s="10">
        <f t="shared" si="1"/>
        <v>22.876792454961002</v>
      </c>
      <c r="C21" s="10">
        <f t="shared" si="2"/>
        <v>794.1088679053511</v>
      </c>
      <c r="D21" s="10">
        <f t="shared" si="0"/>
        <v>205.891132094649</v>
      </c>
      <c r="E21" s="11">
        <f t="shared" si="3"/>
        <v>7146.9798111481605</v>
      </c>
    </row>
    <row r="22" spans="1:5" ht="12.75">
      <c r="A22" s="9">
        <f t="shared" si="4"/>
        <v>16</v>
      </c>
      <c r="B22" s="10">
        <f t="shared" si="1"/>
        <v>20.589113209464898</v>
      </c>
      <c r="C22" s="10">
        <f t="shared" si="2"/>
        <v>814.697981114816</v>
      </c>
      <c r="D22" s="10">
        <f t="shared" si="0"/>
        <v>185.3020188851841</v>
      </c>
      <c r="E22" s="11">
        <f t="shared" si="3"/>
        <v>7332.281830033345</v>
      </c>
    </row>
    <row r="23" spans="1:5" ht="12.75">
      <c r="A23" s="9">
        <f t="shared" si="4"/>
        <v>17</v>
      </c>
      <c r="B23" s="10">
        <f t="shared" si="1"/>
        <v>18.530201888518413</v>
      </c>
      <c r="C23" s="10">
        <f t="shared" si="2"/>
        <v>833.2281830033344</v>
      </c>
      <c r="D23" s="10">
        <f t="shared" si="0"/>
        <v>166.7718169966657</v>
      </c>
      <c r="E23" s="11">
        <f t="shared" si="3"/>
        <v>7499.05364703001</v>
      </c>
    </row>
    <row r="24" spans="1:5" ht="12.75">
      <c r="A24" s="9">
        <f t="shared" si="4"/>
        <v>18</v>
      </c>
      <c r="B24" s="10">
        <f t="shared" si="1"/>
        <v>16.677181699666573</v>
      </c>
      <c r="C24" s="10">
        <f t="shared" si="2"/>
        <v>849.9053647030009</v>
      </c>
      <c r="D24" s="10">
        <f t="shared" si="0"/>
        <v>150.09463529699917</v>
      </c>
      <c r="E24" s="11">
        <f t="shared" si="3"/>
        <v>7649.14828232701</v>
      </c>
    </row>
    <row r="25" spans="1:5" ht="12.75">
      <c r="A25" s="9">
        <f t="shared" si="4"/>
        <v>19</v>
      </c>
      <c r="B25" s="10">
        <f t="shared" si="1"/>
        <v>15.009463529699918</v>
      </c>
      <c r="C25" s="10">
        <f t="shared" si="2"/>
        <v>864.9148282327009</v>
      </c>
      <c r="D25" s="10">
        <f t="shared" si="0"/>
        <v>135.08517176729924</v>
      </c>
      <c r="E25" s="11">
        <f t="shared" si="3"/>
        <v>7784.233454094309</v>
      </c>
    </row>
    <row r="26" spans="1:5" ht="12.75">
      <c r="A26" s="9">
        <f t="shared" si="4"/>
        <v>20</v>
      </c>
      <c r="B26" s="10">
        <f t="shared" si="1"/>
        <v>13.508517176729924</v>
      </c>
      <c r="C26" s="10">
        <f t="shared" si="2"/>
        <v>878.4233454094308</v>
      </c>
      <c r="D26" s="10">
        <f t="shared" si="0"/>
        <v>121.57665459056932</v>
      </c>
      <c r="E26" s="11">
        <f t="shared" si="3"/>
        <v>7905.810108684878</v>
      </c>
    </row>
    <row r="27" spans="1:5" ht="12.75">
      <c r="A27" s="9">
        <f t="shared" si="4"/>
        <v>21</v>
      </c>
      <c r="B27" s="10">
        <f t="shared" si="1"/>
        <v>12.157665459056933</v>
      </c>
      <c r="C27" s="10">
        <f t="shared" si="2"/>
        <v>890.5810108684877</v>
      </c>
      <c r="D27" s="10">
        <f t="shared" si="0"/>
        <v>109.41898913151239</v>
      </c>
      <c r="E27" s="11">
        <f t="shared" si="3"/>
        <v>8015.229097816391</v>
      </c>
    </row>
    <row r="28" spans="1:5" ht="12.75">
      <c r="A28" s="9">
        <f t="shared" si="4"/>
        <v>22</v>
      </c>
      <c r="B28" s="10">
        <f t="shared" si="1"/>
        <v>10.94189891315124</v>
      </c>
      <c r="C28" s="10">
        <f t="shared" si="2"/>
        <v>901.522909781639</v>
      </c>
      <c r="D28" s="10">
        <f t="shared" si="0"/>
        <v>98.47709021836117</v>
      </c>
      <c r="E28" s="11">
        <f t="shared" si="3"/>
        <v>8113.706188034752</v>
      </c>
    </row>
    <row r="29" spans="1:5" ht="12.75">
      <c r="A29" s="9">
        <f t="shared" si="4"/>
        <v>23</v>
      </c>
      <c r="B29" s="10">
        <f t="shared" si="1"/>
        <v>9.847709021836117</v>
      </c>
      <c r="C29" s="10">
        <f t="shared" si="2"/>
        <v>911.370618803475</v>
      </c>
      <c r="D29" s="10">
        <f t="shared" si="0"/>
        <v>88.62938119652506</v>
      </c>
      <c r="E29" s="11">
        <f t="shared" si="3"/>
        <v>8202.335569231276</v>
      </c>
    </row>
    <row r="30" spans="1:5" ht="12.75">
      <c r="A30" s="9">
        <f t="shared" si="4"/>
        <v>24</v>
      </c>
      <c r="B30" s="10">
        <f t="shared" si="1"/>
        <v>8.862938119652506</v>
      </c>
      <c r="C30" s="10">
        <f t="shared" si="2"/>
        <v>920.2335569231276</v>
      </c>
      <c r="D30" s="10">
        <f t="shared" si="0"/>
        <v>79.76644307687255</v>
      </c>
      <c r="E30" s="11">
        <f t="shared" si="3"/>
        <v>8282.102012308149</v>
      </c>
    </row>
    <row r="31" spans="1:5" ht="12.75">
      <c r="A31" s="9">
        <f t="shared" si="4"/>
        <v>25</v>
      </c>
      <c r="B31" s="10">
        <f t="shared" si="1"/>
        <v>7.976644307687255</v>
      </c>
      <c r="C31" s="10">
        <f t="shared" si="2"/>
        <v>928.2102012308148</v>
      </c>
      <c r="D31" s="10">
        <f t="shared" si="0"/>
        <v>71.7897987691853</v>
      </c>
      <c r="E31" s="11">
        <f t="shared" si="3"/>
        <v>8353.891811077334</v>
      </c>
    </row>
    <row r="32" spans="1:5" ht="12.75">
      <c r="A32" s="9">
        <f t="shared" si="4"/>
        <v>26</v>
      </c>
      <c r="B32" s="10">
        <f t="shared" si="1"/>
        <v>7.178979876918529</v>
      </c>
      <c r="C32" s="10">
        <f t="shared" si="2"/>
        <v>935.3891811077334</v>
      </c>
      <c r="D32" s="10">
        <f t="shared" si="0"/>
        <v>64.61081889226675</v>
      </c>
      <c r="E32" s="11">
        <f t="shared" si="3"/>
        <v>8418.5026299696</v>
      </c>
    </row>
    <row r="33" spans="1:5" ht="12.75">
      <c r="A33" s="9">
        <f t="shared" si="4"/>
        <v>27</v>
      </c>
      <c r="B33" s="10">
        <f t="shared" si="1"/>
        <v>6.4610818892266755</v>
      </c>
      <c r="C33" s="10">
        <f t="shared" si="2"/>
        <v>941.85026299696</v>
      </c>
      <c r="D33" s="10">
        <f t="shared" si="0"/>
        <v>58.14973700304007</v>
      </c>
      <c r="E33" s="11">
        <f t="shared" si="3"/>
        <v>8476.65236697264</v>
      </c>
    </row>
    <row r="34" spans="1:5" ht="12.75">
      <c r="A34" s="9">
        <f t="shared" si="4"/>
        <v>28</v>
      </c>
      <c r="B34" s="10">
        <f t="shared" si="1"/>
        <v>5.814973700304007</v>
      </c>
      <c r="C34" s="10">
        <f t="shared" si="2"/>
        <v>947.665236697264</v>
      </c>
      <c r="D34" s="10">
        <f t="shared" si="0"/>
        <v>52.334763302736064</v>
      </c>
      <c r="E34" s="11">
        <f t="shared" si="3"/>
        <v>8528.987130275375</v>
      </c>
    </row>
    <row r="35" spans="1:5" ht="12.75">
      <c r="A35" s="9">
        <f t="shared" si="4"/>
        <v>29</v>
      </c>
      <c r="B35" s="10">
        <f t="shared" si="1"/>
        <v>5.233476330273606</v>
      </c>
      <c r="C35" s="10">
        <f t="shared" si="2"/>
        <v>952.8987130275376</v>
      </c>
      <c r="D35" s="10">
        <f t="shared" si="0"/>
        <v>47.10128697246246</v>
      </c>
      <c r="E35" s="11">
        <f t="shared" si="3"/>
        <v>8576.088417247836</v>
      </c>
    </row>
    <row r="36" spans="1:5" ht="12.75">
      <c r="A36" s="9">
        <f t="shared" si="4"/>
        <v>30</v>
      </c>
      <c r="B36" s="10">
        <f t="shared" si="1"/>
        <v>4.710128697246246</v>
      </c>
      <c r="C36" s="10">
        <f t="shared" si="2"/>
        <v>957.6088417247838</v>
      </c>
      <c r="D36" s="10">
        <f t="shared" si="0"/>
        <v>42.39115827521621</v>
      </c>
      <c r="E36" s="11">
        <f t="shared" si="3"/>
        <v>8618.479575523053</v>
      </c>
    </row>
    <row r="37" spans="1:5" ht="12.75">
      <c r="A37" s="9">
        <f t="shared" si="4"/>
        <v>31</v>
      </c>
      <c r="B37" s="10">
        <f t="shared" si="1"/>
        <v>4.239115827521621</v>
      </c>
      <c r="C37" s="10">
        <f t="shared" si="2"/>
        <v>961.8479575523054</v>
      </c>
      <c r="D37" s="10">
        <f t="shared" si="0"/>
        <v>38.15204244769459</v>
      </c>
      <c r="E37" s="11">
        <f t="shared" si="3"/>
        <v>8656.631617970748</v>
      </c>
    </row>
    <row r="38" spans="1:5" ht="12.75">
      <c r="A38" s="9">
        <f t="shared" si="4"/>
        <v>32</v>
      </c>
      <c r="B38" s="10">
        <f t="shared" si="1"/>
        <v>3.815204244769459</v>
      </c>
      <c r="C38" s="10">
        <f t="shared" si="2"/>
        <v>965.6631617970748</v>
      </c>
      <c r="D38" s="10">
        <f t="shared" si="0"/>
        <v>34.33683820292513</v>
      </c>
      <c r="E38" s="11">
        <f t="shared" si="3"/>
        <v>8690.968456173674</v>
      </c>
    </row>
    <row r="39" spans="1:5" ht="12.75">
      <c r="A39" s="9">
        <f t="shared" si="4"/>
        <v>33</v>
      </c>
      <c r="B39" s="10">
        <f t="shared" si="1"/>
        <v>3.433683820292513</v>
      </c>
      <c r="C39" s="10">
        <f t="shared" si="2"/>
        <v>969.0968456173673</v>
      </c>
      <c r="D39" s="10">
        <f t="shared" si="0"/>
        <v>30.903154382632618</v>
      </c>
      <c r="E39" s="11">
        <f t="shared" si="3"/>
        <v>8721.871610556307</v>
      </c>
    </row>
    <row r="40" spans="1:5" ht="12.75">
      <c r="A40" s="9">
        <f t="shared" si="4"/>
        <v>34</v>
      </c>
      <c r="B40" s="10">
        <f t="shared" si="1"/>
        <v>3.090315438263262</v>
      </c>
      <c r="C40" s="10">
        <f t="shared" si="2"/>
        <v>972.1871610556306</v>
      </c>
      <c r="D40" s="10">
        <f t="shared" si="0"/>
        <v>27.812838944369357</v>
      </c>
      <c r="E40" s="11">
        <f aca="true" t="shared" si="5" ref="E40:E71">E39+D40</f>
        <v>8749.684449500677</v>
      </c>
    </row>
    <row r="41" spans="1:5" ht="12.75">
      <c r="A41" s="9">
        <f t="shared" si="4"/>
        <v>35</v>
      </c>
      <c r="B41" s="10">
        <f t="shared" si="1"/>
        <v>2.7812838944369354</v>
      </c>
      <c r="C41" s="10">
        <f t="shared" si="2"/>
        <v>974.9684449500675</v>
      </c>
      <c r="D41" s="10">
        <f t="shared" si="0"/>
        <v>25.03155504993242</v>
      </c>
      <c r="E41" s="11">
        <f t="shared" si="5"/>
        <v>8774.71600455061</v>
      </c>
    </row>
    <row r="42" spans="1:5" ht="12.75">
      <c r="A42" s="9">
        <f t="shared" si="4"/>
        <v>36</v>
      </c>
      <c r="B42" s="10">
        <f t="shared" si="1"/>
        <v>2.5031555049932424</v>
      </c>
      <c r="C42" s="10">
        <f t="shared" si="2"/>
        <v>977.4716004550608</v>
      </c>
      <c r="D42" s="10">
        <f t="shared" si="0"/>
        <v>22.528399544939184</v>
      </c>
      <c r="E42" s="11">
        <f t="shared" si="5"/>
        <v>8797.244404095549</v>
      </c>
    </row>
    <row r="43" spans="1:5" ht="12.75">
      <c r="A43" s="9">
        <f t="shared" si="4"/>
        <v>37</v>
      </c>
      <c r="B43" s="10">
        <f t="shared" si="1"/>
        <v>2.2528399544939184</v>
      </c>
      <c r="C43" s="10">
        <f t="shared" si="2"/>
        <v>979.7244404095546</v>
      </c>
      <c r="D43" s="10">
        <f t="shared" si="0"/>
        <v>20.275559590445265</v>
      </c>
      <c r="E43" s="11">
        <f t="shared" si="5"/>
        <v>8817.519963685994</v>
      </c>
    </row>
    <row r="44" spans="1:5" ht="12.75">
      <c r="A44" s="9">
        <f t="shared" si="4"/>
        <v>38</v>
      </c>
      <c r="B44" s="10">
        <f t="shared" si="1"/>
        <v>2.0275559590445265</v>
      </c>
      <c r="C44" s="10">
        <f t="shared" si="2"/>
        <v>981.7519963685992</v>
      </c>
      <c r="D44" s="10">
        <f t="shared" si="0"/>
        <v>18.248003631400735</v>
      </c>
      <c r="E44" s="11">
        <f t="shared" si="5"/>
        <v>8835.767967317395</v>
      </c>
    </row>
    <row r="45" spans="1:5" ht="12.75">
      <c r="A45" s="9">
        <f t="shared" si="4"/>
        <v>39</v>
      </c>
      <c r="B45" s="10">
        <f t="shared" si="1"/>
        <v>1.8248003631400735</v>
      </c>
      <c r="C45" s="10">
        <f t="shared" si="2"/>
        <v>983.5767967317393</v>
      </c>
      <c r="D45" s="10">
        <f t="shared" si="0"/>
        <v>16.42320326826066</v>
      </c>
      <c r="E45" s="11">
        <f t="shared" si="5"/>
        <v>8852.191170585656</v>
      </c>
    </row>
    <row r="46" spans="1:5" ht="12.75">
      <c r="A46" s="9">
        <f t="shared" si="4"/>
        <v>40</v>
      </c>
      <c r="B46" s="10">
        <f t="shared" si="1"/>
        <v>1.6423203268260662</v>
      </c>
      <c r="C46" s="10">
        <f t="shared" si="2"/>
        <v>985.2191170585653</v>
      </c>
      <c r="D46" s="10">
        <f t="shared" si="0"/>
        <v>14.780882941434594</v>
      </c>
      <c r="E46" s="11">
        <f t="shared" si="5"/>
        <v>8866.972053527092</v>
      </c>
    </row>
    <row r="47" spans="1:5" ht="12.75">
      <c r="A47" s="9">
        <f>A46+1</f>
        <v>41</v>
      </c>
      <c r="B47" s="10">
        <f>D46*$D$3/100</f>
        <v>1.4780882941434594</v>
      </c>
      <c r="C47" s="10">
        <f>C46+B47</f>
        <v>986.6972053527088</v>
      </c>
      <c r="D47" s="10">
        <f>B47/$D$3*100-B47</f>
        <v>13.302794647291135</v>
      </c>
      <c r="E47" s="11">
        <f t="shared" si="5"/>
        <v>8880.274848174382</v>
      </c>
    </row>
    <row r="48" spans="1:5" ht="12.75">
      <c r="A48" s="9">
        <f aca="true" t="shared" si="6" ref="A48:A74">A47+1</f>
        <v>42</v>
      </c>
      <c r="B48" s="10">
        <f aca="true" t="shared" si="7" ref="B48:B74">D47*$D$3/100</f>
        <v>1.3302794647291134</v>
      </c>
      <c r="C48" s="10">
        <f aca="true" t="shared" si="8" ref="C48:C74">C47+B48</f>
        <v>988.0274848174379</v>
      </c>
      <c r="D48" s="10">
        <f aca="true" t="shared" si="9" ref="D48:D74">B48/$D$3*100-B48</f>
        <v>11.97251518256202</v>
      </c>
      <c r="E48" s="11">
        <f t="shared" si="5"/>
        <v>8892.247363356944</v>
      </c>
    </row>
    <row r="49" spans="1:5" ht="12.75">
      <c r="A49" s="9">
        <f t="shared" si="6"/>
        <v>43</v>
      </c>
      <c r="B49" s="10">
        <f t="shared" si="7"/>
        <v>1.197251518256202</v>
      </c>
      <c r="C49" s="10">
        <f t="shared" si="8"/>
        <v>989.224736335694</v>
      </c>
      <c r="D49" s="10">
        <f t="shared" si="9"/>
        <v>10.775263664305818</v>
      </c>
      <c r="E49" s="11">
        <f t="shared" si="5"/>
        <v>8903.02262702125</v>
      </c>
    </row>
    <row r="50" spans="1:5" ht="12.75">
      <c r="A50" s="9">
        <f t="shared" si="6"/>
        <v>44</v>
      </c>
      <c r="B50" s="10">
        <f t="shared" si="7"/>
        <v>1.0775263664305819</v>
      </c>
      <c r="C50" s="10">
        <f t="shared" si="8"/>
        <v>990.3022627021246</v>
      </c>
      <c r="D50" s="10">
        <f t="shared" si="9"/>
        <v>9.697737297875236</v>
      </c>
      <c r="E50" s="11">
        <f t="shared" si="5"/>
        <v>8912.720364319124</v>
      </c>
    </row>
    <row r="51" spans="1:5" ht="12.75">
      <c r="A51" s="9">
        <f t="shared" si="6"/>
        <v>45</v>
      </c>
      <c r="B51" s="10">
        <f t="shared" si="7"/>
        <v>0.9697737297875235</v>
      </c>
      <c r="C51" s="10">
        <f t="shared" si="8"/>
        <v>991.2720364319122</v>
      </c>
      <c r="D51" s="10">
        <f t="shared" si="9"/>
        <v>8.727963568087713</v>
      </c>
      <c r="E51" s="11">
        <f t="shared" si="5"/>
        <v>8921.448327887212</v>
      </c>
    </row>
    <row r="52" spans="1:5" ht="12.75">
      <c r="A52" s="9">
        <f t="shared" si="6"/>
        <v>46</v>
      </c>
      <c r="B52" s="10">
        <f t="shared" si="7"/>
        <v>0.8727963568087713</v>
      </c>
      <c r="C52" s="10">
        <f t="shared" si="8"/>
        <v>992.1448327887209</v>
      </c>
      <c r="D52" s="10">
        <f t="shared" si="9"/>
        <v>7.855167211278942</v>
      </c>
      <c r="E52" s="11">
        <f t="shared" si="5"/>
        <v>8929.303495098491</v>
      </c>
    </row>
    <row r="53" spans="1:5" ht="12.75">
      <c r="A53" s="9">
        <f t="shared" si="6"/>
        <v>47</v>
      </c>
      <c r="B53" s="10">
        <f t="shared" si="7"/>
        <v>0.7855167211278942</v>
      </c>
      <c r="C53" s="10">
        <f t="shared" si="8"/>
        <v>992.9303495098488</v>
      </c>
      <c r="D53" s="10">
        <f t="shared" si="9"/>
        <v>7.069650490151048</v>
      </c>
      <c r="E53" s="11">
        <f t="shared" si="5"/>
        <v>8936.373145588643</v>
      </c>
    </row>
    <row r="54" spans="1:5" ht="12.75">
      <c r="A54" s="9">
        <f t="shared" si="6"/>
        <v>48</v>
      </c>
      <c r="B54" s="10">
        <f t="shared" si="7"/>
        <v>0.7069650490151048</v>
      </c>
      <c r="C54" s="10">
        <f t="shared" si="8"/>
        <v>993.637314558864</v>
      </c>
      <c r="D54" s="10">
        <f t="shared" si="9"/>
        <v>6.362685441135944</v>
      </c>
      <c r="E54" s="11">
        <f t="shared" si="5"/>
        <v>8942.735831029779</v>
      </c>
    </row>
    <row r="55" spans="1:5" ht="12.75">
      <c r="A55" s="9">
        <f t="shared" si="6"/>
        <v>49</v>
      </c>
      <c r="B55" s="10">
        <f t="shared" si="7"/>
        <v>0.6362685441135943</v>
      </c>
      <c r="C55" s="10">
        <f t="shared" si="8"/>
        <v>994.2735831029776</v>
      </c>
      <c r="D55" s="10">
        <f t="shared" si="9"/>
        <v>5.726416897022348</v>
      </c>
      <c r="E55" s="11">
        <f t="shared" si="5"/>
        <v>8948.462247926802</v>
      </c>
    </row>
    <row r="56" spans="1:5" ht="12.75">
      <c r="A56" s="9">
        <f t="shared" si="6"/>
        <v>50</v>
      </c>
      <c r="B56" s="10">
        <f t="shared" si="7"/>
        <v>0.5726416897022348</v>
      </c>
      <c r="C56" s="10">
        <f t="shared" si="8"/>
        <v>994.8462247926798</v>
      </c>
      <c r="D56" s="10">
        <f t="shared" si="9"/>
        <v>5.1537752073201135</v>
      </c>
      <c r="E56" s="11">
        <f t="shared" si="5"/>
        <v>8953.616023134122</v>
      </c>
    </row>
    <row r="57" spans="1:5" ht="12.75">
      <c r="A57" s="9">
        <f t="shared" si="6"/>
        <v>51</v>
      </c>
      <c r="B57" s="10">
        <f t="shared" si="7"/>
        <v>0.5153775207320114</v>
      </c>
      <c r="C57" s="10">
        <f t="shared" si="8"/>
        <v>995.3616023134118</v>
      </c>
      <c r="D57" s="10">
        <f t="shared" si="9"/>
        <v>4.638397686588102</v>
      </c>
      <c r="E57" s="11">
        <f t="shared" si="5"/>
        <v>8958.25442082071</v>
      </c>
    </row>
    <row r="58" spans="1:5" ht="12.75">
      <c r="A58" s="9">
        <f t="shared" si="6"/>
        <v>52</v>
      </c>
      <c r="B58" s="10">
        <f t="shared" si="7"/>
        <v>0.46383976865881027</v>
      </c>
      <c r="C58" s="10">
        <f t="shared" si="8"/>
        <v>995.8254420820706</v>
      </c>
      <c r="D58" s="10">
        <f t="shared" si="9"/>
        <v>4.174557917929293</v>
      </c>
      <c r="E58" s="11">
        <f t="shared" si="5"/>
        <v>8962.428978738639</v>
      </c>
    </row>
    <row r="59" spans="1:5" ht="12.75">
      <c r="A59" s="9">
        <f t="shared" si="6"/>
        <v>53</v>
      </c>
      <c r="B59" s="10">
        <f t="shared" si="7"/>
        <v>0.41745579179292924</v>
      </c>
      <c r="C59" s="10">
        <f t="shared" si="8"/>
        <v>996.2428978738635</v>
      </c>
      <c r="D59" s="10">
        <f t="shared" si="9"/>
        <v>3.7571021261363633</v>
      </c>
      <c r="E59" s="11">
        <f t="shared" si="5"/>
        <v>8966.186080864774</v>
      </c>
    </row>
    <row r="60" spans="1:5" ht="12.75">
      <c r="A60" s="9">
        <f t="shared" si="6"/>
        <v>54</v>
      </c>
      <c r="B60" s="10">
        <f t="shared" si="7"/>
        <v>0.37571021261363635</v>
      </c>
      <c r="C60" s="10">
        <f t="shared" si="8"/>
        <v>996.6186080864771</v>
      </c>
      <c r="D60" s="10">
        <f t="shared" si="9"/>
        <v>3.381391913522727</v>
      </c>
      <c r="E60" s="11">
        <f t="shared" si="5"/>
        <v>8969.567472778297</v>
      </c>
    </row>
    <row r="61" spans="1:5" ht="12.75">
      <c r="A61" s="9">
        <f t="shared" si="6"/>
        <v>55</v>
      </c>
      <c r="B61" s="10">
        <f t="shared" si="7"/>
        <v>0.3381391913522727</v>
      </c>
      <c r="C61" s="10">
        <f t="shared" si="8"/>
        <v>996.9567472778294</v>
      </c>
      <c r="D61" s="10">
        <f t="shared" si="9"/>
        <v>3.0432527221704544</v>
      </c>
      <c r="E61" s="11">
        <f t="shared" si="5"/>
        <v>8972.610725500468</v>
      </c>
    </row>
    <row r="62" spans="1:5" ht="12.75">
      <c r="A62" s="9">
        <f t="shared" si="6"/>
        <v>56</v>
      </c>
      <c r="B62" s="10">
        <f t="shared" si="7"/>
        <v>0.3043252722170454</v>
      </c>
      <c r="C62" s="10">
        <f t="shared" si="8"/>
        <v>997.2610725500465</v>
      </c>
      <c r="D62" s="10">
        <f t="shared" si="9"/>
        <v>2.7389274499534086</v>
      </c>
      <c r="E62" s="11">
        <f t="shared" si="5"/>
        <v>8975.349652950421</v>
      </c>
    </row>
    <row r="63" spans="1:5" ht="12.75">
      <c r="A63" s="9">
        <f t="shared" si="6"/>
        <v>57</v>
      </c>
      <c r="B63" s="10">
        <f t="shared" si="7"/>
        <v>0.27389274499534083</v>
      </c>
      <c r="C63" s="10">
        <f t="shared" si="8"/>
        <v>997.5349652950418</v>
      </c>
      <c r="D63" s="10">
        <f t="shared" si="9"/>
        <v>2.465034704958067</v>
      </c>
      <c r="E63" s="11">
        <f t="shared" si="5"/>
        <v>8977.814687655378</v>
      </c>
    </row>
    <row r="64" spans="1:5" ht="12.75">
      <c r="A64" s="9">
        <f t="shared" si="6"/>
        <v>58</v>
      </c>
      <c r="B64" s="10">
        <f t="shared" si="7"/>
        <v>0.24650347049580673</v>
      </c>
      <c r="C64" s="10">
        <f t="shared" si="8"/>
        <v>997.7814687655376</v>
      </c>
      <c r="D64" s="10">
        <f t="shared" si="9"/>
        <v>2.2185312344622603</v>
      </c>
      <c r="E64" s="11">
        <f t="shared" si="5"/>
        <v>8980.033218889841</v>
      </c>
    </row>
    <row r="65" spans="1:5" ht="12.75">
      <c r="A65" s="9">
        <f t="shared" si="6"/>
        <v>59</v>
      </c>
      <c r="B65" s="10">
        <f t="shared" si="7"/>
        <v>0.221853123446226</v>
      </c>
      <c r="C65" s="10">
        <f t="shared" si="8"/>
        <v>998.0033218889838</v>
      </c>
      <c r="D65" s="10">
        <f t="shared" si="9"/>
        <v>1.9966781110160339</v>
      </c>
      <c r="E65" s="11">
        <f t="shared" si="5"/>
        <v>8982.029897000857</v>
      </c>
    </row>
    <row r="66" spans="1:5" ht="12.75">
      <c r="A66" s="9">
        <f t="shared" si="6"/>
        <v>60</v>
      </c>
      <c r="B66" s="10">
        <f t="shared" si="7"/>
        <v>0.1996678111016034</v>
      </c>
      <c r="C66" s="10">
        <f t="shared" si="8"/>
        <v>998.2029897000854</v>
      </c>
      <c r="D66" s="10">
        <f t="shared" si="9"/>
        <v>1.7970102999144304</v>
      </c>
      <c r="E66" s="11">
        <f t="shared" si="5"/>
        <v>8983.826907300772</v>
      </c>
    </row>
    <row r="67" spans="1:5" ht="12.75">
      <c r="A67" s="9">
        <f t="shared" si="6"/>
        <v>61</v>
      </c>
      <c r="B67" s="10">
        <f t="shared" si="7"/>
        <v>0.17970102999144302</v>
      </c>
      <c r="C67" s="10">
        <f t="shared" si="8"/>
        <v>998.3826907300768</v>
      </c>
      <c r="D67" s="10">
        <f t="shared" si="9"/>
        <v>1.6173092699229874</v>
      </c>
      <c r="E67" s="11">
        <f t="shared" si="5"/>
        <v>8985.444216570695</v>
      </c>
    </row>
    <row r="68" spans="1:5" ht="12.75">
      <c r="A68" s="9">
        <f t="shared" si="6"/>
        <v>62</v>
      </c>
      <c r="B68" s="10">
        <f t="shared" si="7"/>
        <v>0.16173092699229874</v>
      </c>
      <c r="C68" s="10">
        <f t="shared" si="8"/>
        <v>998.544421657069</v>
      </c>
      <c r="D68" s="10">
        <f t="shared" si="9"/>
        <v>1.4555783429306888</v>
      </c>
      <c r="E68" s="11">
        <f t="shared" si="5"/>
        <v>8986.899794913626</v>
      </c>
    </row>
    <row r="69" spans="1:5" ht="12.75">
      <c r="A69" s="9">
        <f t="shared" si="6"/>
        <v>63</v>
      </c>
      <c r="B69" s="10">
        <f t="shared" si="7"/>
        <v>0.1455578342930689</v>
      </c>
      <c r="C69" s="10">
        <f t="shared" si="8"/>
        <v>998.6899794913621</v>
      </c>
      <c r="D69" s="10">
        <f t="shared" si="9"/>
        <v>1.3100205086376202</v>
      </c>
      <c r="E69" s="11">
        <f t="shared" si="5"/>
        <v>8988.209815422264</v>
      </c>
    </row>
    <row r="70" spans="1:5" ht="12.75">
      <c r="A70" s="9">
        <f t="shared" si="6"/>
        <v>64</v>
      </c>
      <c r="B70" s="10">
        <f t="shared" si="7"/>
        <v>0.13100205086376204</v>
      </c>
      <c r="C70" s="10">
        <f t="shared" si="8"/>
        <v>998.8209815422259</v>
      </c>
      <c r="D70" s="10">
        <f t="shared" si="9"/>
        <v>1.1790184577738585</v>
      </c>
      <c r="E70" s="11">
        <f t="shared" si="5"/>
        <v>8989.388833880037</v>
      </c>
    </row>
    <row r="71" spans="1:5" ht="12.75">
      <c r="A71" s="9">
        <f t="shared" si="6"/>
        <v>65</v>
      </c>
      <c r="B71" s="10">
        <f t="shared" si="7"/>
        <v>0.11790184577738586</v>
      </c>
      <c r="C71" s="10">
        <f t="shared" si="8"/>
        <v>998.9388833880033</v>
      </c>
      <c r="D71" s="10">
        <f t="shared" si="9"/>
        <v>1.0611166119964726</v>
      </c>
      <c r="E71" s="11">
        <f t="shared" si="5"/>
        <v>8990.449950492033</v>
      </c>
    </row>
    <row r="72" spans="1:5" ht="12.75">
      <c r="A72" s="9">
        <f t="shared" si="6"/>
        <v>66</v>
      </c>
      <c r="B72" s="10">
        <f t="shared" si="7"/>
        <v>0.10611166119964725</v>
      </c>
      <c r="C72" s="10">
        <f t="shared" si="8"/>
        <v>999.044995049203</v>
      </c>
      <c r="D72" s="10">
        <f t="shared" si="9"/>
        <v>0.9550049507968253</v>
      </c>
      <c r="E72" s="11">
        <f aca="true" t="shared" si="10" ref="E72:E103">E71+D72</f>
        <v>8991.40495544283</v>
      </c>
    </row>
    <row r="73" spans="1:5" ht="12.75">
      <c r="A73" s="9">
        <f t="shared" si="6"/>
        <v>67</v>
      </c>
      <c r="B73" s="10">
        <f t="shared" si="7"/>
        <v>0.09550049507968254</v>
      </c>
      <c r="C73" s="10">
        <f t="shared" si="8"/>
        <v>999.1404955442827</v>
      </c>
      <c r="D73" s="10">
        <f t="shared" si="9"/>
        <v>0.8595044557171428</v>
      </c>
      <c r="E73" s="11">
        <f t="shared" si="10"/>
        <v>8992.264459898546</v>
      </c>
    </row>
    <row r="74" spans="1:5" ht="12.75">
      <c r="A74" s="9">
        <f t="shared" si="6"/>
        <v>68</v>
      </c>
      <c r="B74" s="10">
        <f t="shared" si="7"/>
        <v>0.08595044557171429</v>
      </c>
      <c r="C74" s="10">
        <f t="shared" si="8"/>
        <v>999.2264459898544</v>
      </c>
      <c r="D74" s="10">
        <f t="shared" si="9"/>
        <v>0.7735540101454286</v>
      </c>
      <c r="E74" s="11">
        <f t="shared" si="10"/>
        <v>8993.038013908692</v>
      </c>
    </row>
    <row r="75" spans="1:5" ht="12.75">
      <c r="A75" s="9">
        <f aca="true" t="shared" si="11" ref="A75:A82">A74+1</f>
        <v>69</v>
      </c>
      <c r="B75" s="10">
        <f aca="true" t="shared" si="12" ref="B75:B82">D74*$D$3/100</f>
        <v>0.07735540101454286</v>
      </c>
      <c r="C75" s="10">
        <f aca="true" t="shared" si="13" ref="C75:C82">C74+B75</f>
        <v>999.3038013908689</v>
      </c>
      <c r="D75" s="10">
        <f aca="true" t="shared" si="14" ref="D75:D82">B75/$D$3*100-B75</f>
        <v>0.6961986091308857</v>
      </c>
      <c r="E75" s="11">
        <f t="shared" si="10"/>
        <v>8993.734212517822</v>
      </c>
    </row>
    <row r="76" spans="1:5" ht="12.75">
      <c r="A76" s="9">
        <f t="shared" si="11"/>
        <v>70</v>
      </c>
      <c r="B76" s="10">
        <f t="shared" si="12"/>
        <v>0.06961986091308857</v>
      </c>
      <c r="C76" s="10">
        <f t="shared" si="13"/>
        <v>999.373421251782</v>
      </c>
      <c r="D76" s="10">
        <f t="shared" si="14"/>
        <v>0.6265787482177971</v>
      </c>
      <c r="E76" s="11">
        <f t="shared" si="10"/>
        <v>8994.360791266039</v>
      </c>
    </row>
    <row r="77" spans="1:5" ht="12.75">
      <c r="A77" s="9">
        <f t="shared" si="11"/>
        <v>71</v>
      </c>
      <c r="B77" s="10">
        <f t="shared" si="12"/>
        <v>0.06265787482177972</v>
      </c>
      <c r="C77" s="10">
        <f t="shared" si="13"/>
        <v>999.4360791266038</v>
      </c>
      <c r="D77" s="10">
        <f t="shared" si="14"/>
        <v>0.5639208733960174</v>
      </c>
      <c r="E77" s="11">
        <f t="shared" si="10"/>
        <v>8994.924712139435</v>
      </c>
    </row>
    <row r="78" spans="1:5" ht="12.75">
      <c r="A78" s="9">
        <f t="shared" si="11"/>
        <v>72</v>
      </c>
      <c r="B78" s="10">
        <f t="shared" si="12"/>
        <v>0.056392087339601736</v>
      </c>
      <c r="C78" s="10">
        <f t="shared" si="13"/>
        <v>999.4924712139434</v>
      </c>
      <c r="D78" s="10">
        <f t="shared" si="14"/>
        <v>0.5075287860564156</v>
      </c>
      <c r="E78" s="11">
        <f t="shared" si="10"/>
        <v>8995.432240925491</v>
      </c>
    </row>
    <row r="79" spans="1:5" ht="12.75">
      <c r="A79" s="9">
        <f t="shared" si="11"/>
        <v>73</v>
      </c>
      <c r="B79" s="10">
        <f t="shared" si="12"/>
        <v>0.050752878605641566</v>
      </c>
      <c r="C79" s="10">
        <f t="shared" si="13"/>
        <v>999.543224092549</v>
      </c>
      <c r="D79" s="10">
        <f t="shared" si="14"/>
        <v>0.4567759074507741</v>
      </c>
      <c r="E79" s="11">
        <f t="shared" si="10"/>
        <v>8995.889016832942</v>
      </c>
    </row>
    <row r="80" spans="1:5" ht="12.75">
      <c r="A80" s="9">
        <f t="shared" si="11"/>
        <v>74</v>
      </c>
      <c r="B80" s="10">
        <f t="shared" si="12"/>
        <v>0.04567759074507741</v>
      </c>
      <c r="C80" s="10">
        <f t="shared" si="13"/>
        <v>999.5889016832941</v>
      </c>
      <c r="D80" s="10">
        <f t="shared" si="14"/>
        <v>0.41109831670569663</v>
      </c>
      <c r="E80" s="11">
        <f t="shared" si="10"/>
        <v>8996.300115149648</v>
      </c>
    </row>
    <row r="81" spans="1:5" ht="12.75">
      <c r="A81" s="9">
        <f t="shared" si="11"/>
        <v>75</v>
      </c>
      <c r="B81" s="10">
        <f t="shared" si="12"/>
        <v>0.04110983167056967</v>
      </c>
      <c r="C81" s="10">
        <f t="shared" si="13"/>
        <v>999.6300115149647</v>
      </c>
      <c r="D81" s="10">
        <f t="shared" si="14"/>
        <v>0.36998848503512705</v>
      </c>
      <c r="E81" s="11">
        <f t="shared" si="10"/>
        <v>8996.670103634684</v>
      </c>
    </row>
    <row r="82" spans="1:5" ht="12.75">
      <c r="A82" s="9">
        <f t="shared" si="11"/>
        <v>76</v>
      </c>
      <c r="B82" s="10">
        <f t="shared" si="12"/>
        <v>0.036998848503512705</v>
      </c>
      <c r="C82" s="10">
        <f t="shared" si="13"/>
        <v>999.6670103634682</v>
      </c>
      <c r="D82" s="10">
        <f t="shared" si="14"/>
        <v>0.33298963653161434</v>
      </c>
      <c r="E82" s="11">
        <f t="shared" si="10"/>
        <v>8997.003093271216</v>
      </c>
    </row>
    <row r="83" spans="1:5" ht="12.75">
      <c r="A83" s="9">
        <f aca="true" t="shared" si="15" ref="A83:A106">A82+1</f>
        <v>77</v>
      </c>
      <c r="B83" s="10">
        <f aca="true" t="shared" si="16" ref="B83:B106">D82*$D$3/100</f>
        <v>0.033298963653161436</v>
      </c>
      <c r="C83" s="10">
        <f aca="true" t="shared" si="17" ref="C83:C106">C82+B83</f>
        <v>999.7003093271213</v>
      </c>
      <c r="D83" s="10">
        <f aca="true" t="shared" si="18" ref="D83:D106">B83/$D$3*100-B83</f>
        <v>0.2996906728784529</v>
      </c>
      <c r="E83" s="11">
        <f t="shared" si="10"/>
        <v>8997.302783944095</v>
      </c>
    </row>
    <row r="84" spans="1:5" ht="12.75">
      <c r="A84" s="9">
        <f t="shared" si="15"/>
        <v>78</v>
      </c>
      <c r="B84" s="10">
        <f t="shared" si="16"/>
        <v>0.02996906728784529</v>
      </c>
      <c r="C84" s="10">
        <f t="shared" si="17"/>
        <v>999.7302783944092</v>
      </c>
      <c r="D84" s="10">
        <f t="shared" si="18"/>
        <v>0.26972160559060765</v>
      </c>
      <c r="E84" s="11">
        <f t="shared" si="10"/>
        <v>8997.572505549686</v>
      </c>
    </row>
    <row r="85" spans="1:5" ht="12.75">
      <c r="A85" s="9">
        <f t="shared" si="15"/>
        <v>79</v>
      </c>
      <c r="B85" s="10">
        <f t="shared" si="16"/>
        <v>0.02697216055906076</v>
      </c>
      <c r="C85" s="10">
        <f t="shared" si="17"/>
        <v>999.7572505549682</v>
      </c>
      <c r="D85" s="10">
        <f t="shared" si="18"/>
        <v>0.24274944503154688</v>
      </c>
      <c r="E85" s="11">
        <f t="shared" si="10"/>
        <v>8997.815254994717</v>
      </c>
    </row>
    <row r="86" spans="1:5" ht="12.75">
      <c r="A86" s="9">
        <f t="shared" si="15"/>
        <v>80</v>
      </c>
      <c r="B86" s="10">
        <f t="shared" si="16"/>
        <v>0.024274944503154688</v>
      </c>
      <c r="C86" s="10">
        <f t="shared" si="17"/>
        <v>999.7815254994714</v>
      </c>
      <c r="D86" s="10">
        <f t="shared" si="18"/>
        <v>0.21847450052839218</v>
      </c>
      <c r="E86" s="11">
        <f t="shared" si="10"/>
        <v>8998.033729495246</v>
      </c>
    </row>
    <row r="87" spans="1:5" ht="12.75">
      <c r="A87" s="9">
        <f t="shared" si="15"/>
        <v>81</v>
      </c>
      <c r="B87" s="10">
        <f t="shared" si="16"/>
        <v>0.021847450052839217</v>
      </c>
      <c r="C87" s="10">
        <f t="shared" si="17"/>
        <v>999.8033729495243</v>
      </c>
      <c r="D87" s="10">
        <f t="shared" si="18"/>
        <v>0.19662705047555296</v>
      </c>
      <c r="E87" s="11">
        <f t="shared" si="10"/>
        <v>8998.230356545722</v>
      </c>
    </row>
    <row r="88" spans="1:5" ht="12.75">
      <c r="A88" s="9">
        <f t="shared" si="15"/>
        <v>82</v>
      </c>
      <c r="B88" s="10">
        <f t="shared" si="16"/>
        <v>0.019662705047555296</v>
      </c>
      <c r="C88" s="10">
        <f t="shared" si="17"/>
        <v>999.8230356545719</v>
      </c>
      <c r="D88" s="10">
        <f t="shared" si="18"/>
        <v>0.17696434542799766</v>
      </c>
      <c r="E88" s="11">
        <f t="shared" si="10"/>
        <v>8998.40732089115</v>
      </c>
    </row>
    <row r="89" spans="1:5" ht="12.75">
      <c r="A89" s="9">
        <f t="shared" si="15"/>
        <v>83</v>
      </c>
      <c r="B89" s="10">
        <f t="shared" si="16"/>
        <v>0.017696434542799767</v>
      </c>
      <c r="C89" s="10">
        <f t="shared" si="17"/>
        <v>999.8407320891147</v>
      </c>
      <c r="D89" s="10">
        <f t="shared" si="18"/>
        <v>0.1592679108851979</v>
      </c>
      <c r="E89" s="11">
        <f t="shared" si="10"/>
        <v>8998.566588802036</v>
      </c>
    </row>
    <row r="90" spans="1:5" ht="12.75">
      <c r="A90" s="9">
        <f t="shared" si="15"/>
        <v>84</v>
      </c>
      <c r="B90" s="10">
        <f t="shared" si="16"/>
        <v>0.015926791088519788</v>
      </c>
      <c r="C90" s="10">
        <f t="shared" si="17"/>
        <v>999.8566588802032</v>
      </c>
      <c r="D90" s="10">
        <f t="shared" si="18"/>
        <v>0.14334111979667807</v>
      </c>
      <c r="E90" s="11">
        <f t="shared" si="10"/>
        <v>8998.709929921832</v>
      </c>
    </row>
    <row r="91" spans="1:5" ht="12.75">
      <c r="A91" s="9">
        <f t="shared" si="15"/>
        <v>85</v>
      </c>
      <c r="B91" s="10">
        <f t="shared" si="16"/>
        <v>0.014334111979667807</v>
      </c>
      <c r="C91" s="10">
        <f t="shared" si="17"/>
        <v>999.8709929921829</v>
      </c>
      <c r="D91" s="10">
        <f t="shared" si="18"/>
        <v>0.12900700781701027</v>
      </c>
      <c r="E91" s="11">
        <f t="shared" si="10"/>
        <v>8998.83893692965</v>
      </c>
    </row>
    <row r="92" spans="1:5" ht="12.75">
      <c r="A92" s="9">
        <f t="shared" si="15"/>
        <v>86</v>
      </c>
      <c r="B92" s="10">
        <f t="shared" si="16"/>
        <v>0.012900700781701026</v>
      </c>
      <c r="C92" s="10">
        <f t="shared" si="17"/>
        <v>999.8838936929646</v>
      </c>
      <c r="D92" s="10">
        <f t="shared" si="18"/>
        <v>0.11610630703530925</v>
      </c>
      <c r="E92" s="11">
        <f t="shared" si="10"/>
        <v>8998.955043236685</v>
      </c>
    </row>
    <row r="93" spans="1:5" ht="12.75">
      <c r="A93" s="9">
        <f t="shared" si="15"/>
        <v>87</v>
      </c>
      <c r="B93" s="10">
        <f t="shared" si="16"/>
        <v>0.011610630703530925</v>
      </c>
      <c r="C93" s="10">
        <f t="shared" si="17"/>
        <v>999.8955043236682</v>
      </c>
      <c r="D93" s="10">
        <f t="shared" si="18"/>
        <v>0.10449567633177832</v>
      </c>
      <c r="E93" s="11">
        <f t="shared" si="10"/>
        <v>8999.059538913018</v>
      </c>
    </row>
    <row r="94" spans="1:5" ht="12.75">
      <c r="A94" s="9">
        <f t="shared" si="15"/>
        <v>88</v>
      </c>
      <c r="B94" s="10">
        <f t="shared" si="16"/>
        <v>0.010449567633177831</v>
      </c>
      <c r="C94" s="10">
        <f t="shared" si="17"/>
        <v>999.9059538913014</v>
      </c>
      <c r="D94" s="10">
        <f t="shared" si="18"/>
        <v>0.09404610869860049</v>
      </c>
      <c r="E94" s="11">
        <f t="shared" si="10"/>
        <v>8999.153585021717</v>
      </c>
    </row>
    <row r="95" spans="1:5" ht="12.75">
      <c r="A95" s="9">
        <f t="shared" si="15"/>
        <v>89</v>
      </c>
      <c r="B95" s="10">
        <f t="shared" si="16"/>
        <v>0.009404610869860048</v>
      </c>
      <c r="C95" s="10">
        <f t="shared" si="17"/>
        <v>999.9153585021712</v>
      </c>
      <c r="D95" s="10">
        <f t="shared" si="18"/>
        <v>0.08464149782874042</v>
      </c>
      <c r="E95" s="11">
        <f t="shared" si="10"/>
        <v>8999.238226519547</v>
      </c>
    </row>
    <row r="96" spans="1:5" ht="12.75">
      <c r="A96" s="9">
        <f t="shared" si="15"/>
        <v>90</v>
      </c>
      <c r="B96" s="10">
        <f t="shared" si="16"/>
        <v>0.008464149782874042</v>
      </c>
      <c r="C96" s="10">
        <f t="shared" si="17"/>
        <v>999.9238226519541</v>
      </c>
      <c r="D96" s="10">
        <f t="shared" si="18"/>
        <v>0.07617734804586637</v>
      </c>
      <c r="E96" s="11">
        <f t="shared" si="10"/>
        <v>8999.314403867593</v>
      </c>
    </row>
    <row r="97" spans="1:5" ht="12.75">
      <c r="A97" s="9">
        <f t="shared" si="15"/>
        <v>91</v>
      </c>
      <c r="B97" s="10">
        <f t="shared" si="16"/>
        <v>0.007617734804586638</v>
      </c>
      <c r="C97" s="10">
        <f t="shared" si="17"/>
        <v>999.9314403867587</v>
      </c>
      <c r="D97" s="10">
        <f t="shared" si="18"/>
        <v>0.06855961324127975</v>
      </c>
      <c r="E97" s="11">
        <f t="shared" si="10"/>
        <v>8999.382963480833</v>
      </c>
    </row>
    <row r="98" spans="1:5" ht="12.75">
      <c r="A98" s="9">
        <f t="shared" si="15"/>
        <v>92</v>
      </c>
      <c r="B98" s="10">
        <f t="shared" si="16"/>
        <v>0.006855961324127975</v>
      </c>
      <c r="C98" s="10">
        <f t="shared" si="17"/>
        <v>999.9382963480829</v>
      </c>
      <c r="D98" s="10">
        <f t="shared" si="18"/>
        <v>0.061703651917151776</v>
      </c>
      <c r="E98" s="11">
        <f t="shared" si="10"/>
        <v>8999.444667132751</v>
      </c>
    </row>
    <row r="99" spans="1:5" ht="12.75">
      <c r="A99" s="9">
        <f t="shared" si="15"/>
        <v>93</v>
      </c>
      <c r="B99" s="10">
        <f t="shared" si="16"/>
        <v>0.006170365191715178</v>
      </c>
      <c r="C99" s="10">
        <f t="shared" si="17"/>
        <v>999.9444667132746</v>
      </c>
      <c r="D99" s="10">
        <f t="shared" si="18"/>
        <v>0.0555332867254366</v>
      </c>
      <c r="E99" s="11">
        <f t="shared" si="10"/>
        <v>8999.500200419478</v>
      </c>
    </row>
    <row r="100" spans="1:5" ht="12.75">
      <c r="A100" s="9">
        <f t="shared" si="15"/>
        <v>94</v>
      </c>
      <c r="B100" s="10">
        <f t="shared" si="16"/>
        <v>0.00555332867254366</v>
      </c>
      <c r="C100" s="10">
        <f t="shared" si="17"/>
        <v>999.9500200419471</v>
      </c>
      <c r="D100" s="10">
        <f t="shared" si="18"/>
        <v>0.049979958052892945</v>
      </c>
      <c r="E100" s="11">
        <f t="shared" si="10"/>
        <v>8999.55018037753</v>
      </c>
    </row>
    <row r="101" spans="1:5" ht="12.75">
      <c r="A101" s="9">
        <f t="shared" si="15"/>
        <v>95</v>
      </c>
      <c r="B101" s="10">
        <f t="shared" si="16"/>
        <v>0.004997995805289295</v>
      </c>
      <c r="C101" s="10">
        <f t="shared" si="17"/>
        <v>999.9550180377524</v>
      </c>
      <c r="D101" s="10">
        <f t="shared" si="18"/>
        <v>0.04498196224760366</v>
      </c>
      <c r="E101" s="11">
        <f t="shared" si="10"/>
        <v>8999.595162339778</v>
      </c>
    </row>
    <row r="102" spans="1:5" ht="12.75">
      <c r="A102" s="9">
        <f t="shared" si="15"/>
        <v>96</v>
      </c>
      <c r="B102" s="10">
        <f t="shared" si="16"/>
        <v>0.004498196224760366</v>
      </c>
      <c r="C102" s="10">
        <f t="shared" si="17"/>
        <v>999.9595162339772</v>
      </c>
      <c r="D102" s="10">
        <f t="shared" si="18"/>
        <v>0.040483766022843294</v>
      </c>
      <c r="E102" s="11">
        <f t="shared" si="10"/>
        <v>8999.6356461058</v>
      </c>
    </row>
    <row r="103" spans="1:5" ht="12.75">
      <c r="A103" s="9">
        <f t="shared" si="15"/>
        <v>97</v>
      </c>
      <c r="B103" s="10">
        <f t="shared" si="16"/>
        <v>0.004048376602284329</v>
      </c>
      <c r="C103" s="10">
        <f t="shared" si="17"/>
        <v>999.9635646105795</v>
      </c>
      <c r="D103" s="10">
        <f t="shared" si="18"/>
        <v>0.03643538942055896</v>
      </c>
      <c r="E103" s="11">
        <f t="shared" si="10"/>
        <v>8999.67208149522</v>
      </c>
    </row>
    <row r="104" spans="1:5" ht="12.75">
      <c r="A104" s="9">
        <f t="shared" si="15"/>
        <v>98</v>
      </c>
      <c r="B104" s="10">
        <f t="shared" si="16"/>
        <v>0.003643538942055896</v>
      </c>
      <c r="C104" s="10">
        <f t="shared" si="17"/>
        <v>999.9672081495215</v>
      </c>
      <c r="D104" s="10">
        <f t="shared" si="18"/>
        <v>0.03279185047850307</v>
      </c>
      <c r="E104" s="11">
        <f>E103+D104</f>
        <v>8999.7048733457</v>
      </c>
    </row>
    <row r="105" spans="1:5" ht="12.75">
      <c r="A105" s="9">
        <f t="shared" si="15"/>
        <v>99</v>
      </c>
      <c r="B105" s="10">
        <f t="shared" si="16"/>
        <v>0.003279185047850307</v>
      </c>
      <c r="C105" s="10">
        <f t="shared" si="17"/>
        <v>999.9704873345694</v>
      </c>
      <c r="D105" s="10">
        <f t="shared" si="18"/>
        <v>0.02951266543065276</v>
      </c>
      <c r="E105" s="11">
        <f>E104+D105</f>
        <v>8999.73438601113</v>
      </c>
    </row>
    <row r="106" spans="1:5" ht="12.75">
      <c r="A106" s="9">
        <f t="shared" si="15"/>
        <v>100</v>
      </c>
      <c r="B106" s="10">
        <f t="shared" si="16"/>
        <v>0.002951266543065276</v>
      </c>
      <c r="C106" s="10">
        <f t="shared" si="17"/>
        <v>999.9734386011124</v>
      </c>
      <c r="D106" s="10">
        <f t="shared" si="18"/>
        <v>0.02656139888758749</v>
      </c>
      <c r="E106" s="11">
        <f>E105+D106</f>
        <v>8999.760947410017</v>
      </c>
    </row>
    <row r="107" spans="1:5" ht="12.75">
      <c r="A107" s="9">
        <f aca="true" t="shared" si="19" ref="A107:A170">A106+1</f>
        <v>101</v>
      </c>
      <c r="B107" s="10">
        <f aca="true" t="shared" si="20" ref="B107:B170">D106*$D$3/100</f>
        <v>0.002656139888758749</v>
      </c>
      <c r="C107" s="10">
        <f aca="true" t="shared" si="21" ref="C107:C170">C106+B107</f>
        <v>999.9760947410012</v>
      </c>
      <c r="D107" s="10">
        <f aca="true" t="shared" si="22" ref="D107:D170">B107/$D$3*100-B107</f>
        <v>0.02390525899882874</v>
      </c>
      <c r="E107" s="11">
        <f aca="true" t="shared" si="23" ref="E107:E170">E106+D107</f>
        <v>8999.784852669016</v>
      </c>
    </row>
    <row r="108" spans="1:5" ht="12.75">
      <c r="A108" s="9">
        <f t="shared" si="19"/>
        <v>102</v>
      </c>
      <c r="B108" s="10">
        <f t="shared" si="20"/>
        <v>0.002390525899882874</v>
      </c>
      <c r="C108" s="10">
        <f t="shared" si="21"/>
        <v>999.9784852669011</v>
      </c>
      <c r="D108" s="10">
        <f t="shared" si="22"/>
        <v>0.021514733098945867</v>
      </c>
      <c r="E108" s="11">
        <f t="shared" si="23"/>
        <v>8999.806367402114</v>
      </c>
    </row>
    <row r="109" spans="1:5" ht="12.75">
      <c r="A109" s="9">
        <f t="shared" si="19"/>
        <v>103</v>
      </c>
      <c r="B109" s="10">
        <f t="shared" si="20"/>
        <v>0.0021514733098945867</v>
      </c>
      <c r="C109" s="10">
        <f t="shared" si="21"/>
        <v>999.980636740211</v>
      </c>
      <c r="D109" s="10">
        <f t="shared" si="22"/>
        <v>0.01936325978905128</v>
      </c>
      <c r="E109" s="11">
        <f t="shared" si="23"/>
        <v>8999.825730661903</v>
      </c>
    </row>
    <row r="110" spans="1:5" ht="12.75">
      <c r="A110" s="9">
        <f t="shared" si="19"/>
        <v>104</v>
      </c>
      <c r="B110" s="10">
        <f t="shared" si="20"/>
        <v>0.001936325978905128</v>
      </c>
      <c r="C110" s="10">
        <f t="shared" si="21"/>
        <v>999.98257306619</v>
      </c>
      <c r="D110" s="10">
        <f t="shared" si="22"/>
        <v>0.01742693381014615</v>
      </c>
      <c r="E110" s="11">
        <f t="shared" si="23"/>
        <v>8999.843157595713</v>
      </c>
    </row>
    <row r="111" spans="1:5" ht="12.75">
      <c r="A111" s="9">
        <f t="shared" si="19"/>
        <v>105</v>
      </c>
      <c r="B111" s="10">
        <f t="shared" si="20"/>
        <v>0.001742693381014615</v>
      </c>
      <c r="C111" s="10">
        <f t="shared" si="21"/>
        <v>999.984315759571</v>
      </c>
      <c r="D111" s="10">
        <f t="shared" si="22"/>
        <v>0.015684240429131534</v>
      </c>
      <c r="E111" s="11">
        <f t="shared" si="23"/>
        <v>8999.858841836141</v>
      </c>
    </row>
    <row r="112" spans="1:5" ht="12.75">
      <c r="A112" s="9">
        <f t="shared" si="19"/>
        <v>106</v>
      </c>
      <c r="B112" s="10">
        <f t="shared" si="20"/>
        <v>0.0015684240429131536</v>
      </c>
      <c r="C112" s="10">
        <f t="shared" si="21"/>
        <v>999.985884183614</v>
      </c>
      <c r="D112" s="10">
        <f t="shared" si="22"/>
        <v>0.01411581638621838</v>
      </c>
      <c r="E112" s="11">
        <f t="shared" si="23"/>
        <v>8999.872957652527</v>
      </c>
    </row>
    <row r="113" spans="1:5" ht="12.75">
      <c r="A113" s="9">
        <f t="shared" si="19"/>
        <v>107</v>
      </c>
      <c r="B113" s="10">
        <f t="shared" si="20"/>
        <v>0.001411581638621838</v>
      </c>
      <c r="C113" s="10">
        <f t="shared" si="21"/>
        <v>999.9872957652526</v>
      </c>
      <c r="D113" s="10">
        <f t="shared" si="22"/>
        <v>0.012704234747596544</v>
      </c>
      <c r="E113" s="11">
        <f t="shared" si="23"/>
        <v>8999.885661887274</v>
      </c>
    </row>
    <row r="114" spans="1:5" ht="12.75">
      <c r="A114" s="9">
        <f t="shared" si="19"/>
        <v>108</v>
      </c>
      <c r="B114" s="10">
        <f t="shared" si="20"/>
        <v>0.0012704234747596542</v>
      </c>
      <c r="C114" s="10">
        <f t="shared" si="21"/>
        <v>999.9885661887274</v>
      </c>
      <c r="D114" s="10">
        <f t="shared" si="22"/>
        <v>0.011433811272836889</v>
      </c>
      <c r="E114" s="11">
        <f t="shared" si="23"/>
        <v>8999.897095698547</v>
      </c>
    </row>
    <row r="115" spans="1:5" ht="12.75">
      <c r="A115" s="9">
        <f t="shared" si="19"/>
        <v>109</v>
      </c>
      <c r="B115" s="10">
        <f t="shared" si="20"/>
        <v>0.0011433811272836888</v>
      </c>
      <c r="C115" s="10">
        <f t="shared" si="21"/>
        <v>999.9897095698547</v>
      </c>
      <c r="D115" s="10">
        <f t="shared" si="22"/>
        <v>0.010290430145553198</v>
      </c>
      <c r="E115" s="11">
        <f t="shared" si="23"/>
        <v>8999.907386128692</v>
      </c>
    </row>
    <row r="116" spans="1:5" ht="12.75">
      <c r="A116" s="9">
        <f t="shared" si="19"/>
        <v>110</v>
      </c>
      <c r="B116" s="10">
        <f t="shared" si="20"/>
        <v>0.0010290430145553197</v>
      </c>
      <c r="C116" s="10">
        <f t="shared" si="21"/>
        <v>999.9907386128692</v>
      </c>
      <c r="D116" s="10">
        <f t="shared" si="22"/>
        <v>0.009261387130997877</v>
      </c>
      <c r="E116" s="11">
        <f t="shared" si="23"/>
        <v>8999.916647515824</v>
      </c>
    </row>
    <row r="117" spans="1:5" ht="12.75">
      <c r="A117" s="9">
        <f t="shared" si="19"/>
        <v>111</v>
      </c>
      <c r="B117" s="10">
        <f t="shared" si="20"/>
        <v>0.0009261387130997876</v>
      </c>
      <c r="C117" s="10">
        <f t="shared" si="21"/>
        <v>999.9916647515823</v>
      </c>
      <c r="D117" s="10">
        <f t="shared" si="22"/>
        <v>0.008335248417898088</v>
      </c>
      <c r="E117" s="11">
        <f t="shared" si="23"/>
        <v>8999.924982764242</v>
      </c>
    </row>
    <row r="118" spans="1:5" ht="12.75">
      <c r="A118" s="9">
        <f t="shared" si="19"/>
        <v>112</v>
      </c>
      <c r="B118" s="10">
        <f t="shared" si="20"/>
        <v>0.0008335248417898087</v>
      </c>
      <c r="C118" s="10">
        <f t="shared" si="21"/>
        <v>999.9924982764242</v>
      </c>
      <c r="D118" s="10">
        <f t="shared" si="22"/>
        <v>0.007501723576108279</v>
      </c>
      <c r="E118" s="11">
        <f t="shared" si="23"/>
        <v>8999.932484487817</v>
      </c>
    </row>
    <row r="119" spans="1:5" ht="12.75">
      <c r="A119" s="9">
        <f t="shared" si="19"/>
        <v>113</v>
      </c>
      <c r="B119" s="10">
        <f t="shared" si="20"/>
        <v>0.000750172357610828</v>
      </c>
      <c r="C119" s="10">
        <f t="shared" si="21"/>
        <v>999.9932484487817</v>
      </c>
      <c r="D119" s="10">
        <f t="shared" si="22"/>
        <v>0.0067515512184974525</v>
      </c>
      <c r="E119" s="11">
        <f t="shared" si="23"/>
        <v>8999.939236039036</v>
      </c>
    </row>
    <row r="120" spans="1:5" ht="12.75">
      <c r="A120" s="9">
        <f t="shared" si="19"/>
        <v>114</v>
      </c>
      <c r="B120" s="10">
        <f t="shared" si="20"/>
        <v>0.0006751551218497452</v>
      </c>
      <c r="C120" s="10">
        <f t="shared" si="21"/>
        <v>999.9939236039036</v>
      </c>
      <c r="D120" s="10">
        <f t="shared" si="22"/>
        <v>0.006076396096647707</v>
      </c>
      <c r="E120" s="11">
        <f t="shared" si="23"/>
        <v>8999.945312435133</v>
      </c>
    </row>
    <row r="121" spans="1:5" ht="12.75">
      <c r="A121" s="9">
        <f t="shared" si="19"/>
        <v>115</v>
      </c>
      <c r="B121" s="10">
        <f t="shared" si="20"/>
        <v>0.0006076396096647707</v>
      </c>
      <c r="C121" s="10">
        <f t="shared" si="21"/>
        <v>999.9945312435133</v>
      </c>
      <c r="D121" s="10">
        <f t="shared" si="22"/>
        <v>0.005468756486982936</v>
      </c>
      <c r="E121" s="11">
        <f t="shared" si="23"/>
        <v>8999.95078119162</v>
      </c>
    </row>
    <row r="122" spans="1:5" ht="12.75">
      <c r="A122" s="9">
        <f t="shared" si="19"/>
        <v>116</v>
      </c>
      <c r="B122" s="10">
        <f t="shared" si="20"/>
        <v>0.0005468756486982936</v>
      </c>
      <c r="C122" s="10">
        <f t="shared" si="21"/>
        <v>999.995078119162</v>
      </c>
      <c r="D122" s="10">
        <f t="shared" si="22"/>
        <v>0.004921880838284642</v>
      </c>
      <c r="E122" s="11">
        <f t="shared" si="23"/>
        <v>8999.955703072457</v>
      </c>
    </row>
    <row r="123" spans="1:5" ht="12.75">
      <c r="A123" s="9">
        <f t="shared" si="19"/>
        <v>117</v>
      </c>
      <c r="B123" s="10">
        <f t="shared" si="20"/>
        <v>0.0004921880838284642</v>
      </c>
      <c r="C123" s="10">
        <f t="shared" si="21"/>
        <v>999.9955703072459</v>
      </c>
      <c r="D123" s="10">
        <f t="shared" si="22"/>
        <v>0.004429692754456178</v>
      </c>
      <c r="E123" s="11">
        <f t="shared" si="23"/>
        <v>8999.960132765213</v>
      </c>
    </row>
    <row r="124" spans="1:5" ht="12.75">
      <c r="A124" s="9">
        <f t="shared" si="19"/>
        <v>118</v>
      </c>
      <c r="B124" s="10">
        <f t="shared" si="20"/>
        <v>0.0004429692754456178</v>
      </c>
      <c r="C124" s="10">
        <f t="shared" si="21"/>
        <v>999.9960132765214</v>
      </c>
      <c r="D124" s="10">
        <f t="shared" si="22"/>
        <v>0.00398672347901056</v>
      </c>
      <c r="E124" s="11">
        <f t="shared" si="23"/>
        <v>8999.964119488692</v>
      </c>
    </row>
    <row r="125" spans="1:5" ht="12.75">
      <c r="A125" s="9">
        <f t="shared" si="19"/>
        <v>119</v>
      </c>
      <c r="B125" s="10">
        <f t="shared" si="20"/>
        <v>0.0003986723479010559</v>
      </c>
      <c r="C125" s="10">
        <f t="shared" si="21"/>
        <v>999.9964119488693</v>
      </c>
      <c r="D125" s="10">
        <f t="shared" si="22"/>
        <v>0.0035880511311095035</v>
      </c>
      <c r="E125" s="11">
        <f t="shared" si="23"/>
        <v>8999.967707539823</v>
      </c>
    </row>
    <row r="126" spans="1:5" ht="12.75">
      <c r="A126" s="9">
        <f t="shared" si="19"/>
        <v>120</v>
      </c>
      <c r="B126" s="10">
        <f t="shared" si="20"/>
        <v>0.00035880511311095037</v>
      </c>
      <c r="C126" s="10">
        <f t="shared" si="21"/>
        <v>999.9967707539824</v>
      </c>
      <c r="D126" s="10">
        <f t="shared" si="22"/>
        <v>0.003229246017998553</v>
      </c>
      <c r="E126" s="11">
        <f t="shared" si="23"/>
        <v>8999.970936785841</v>
      </c>
    </row>
    <row r="127" spans="1:5" ht="12.75">
      <c r="A127" s="9">
        <f t="shared" si="19"/>
        <v>121</v>
      </c>
      <c r="B127" s="10">
        <f t="shared" si="20"/>
        <v>0.00032292460179985527</v>
      </c>
      <c r="C127" s="10">
        <f t="shared" si="21"/>
        <v>999.9970936785843</v>
      </c>
      <c r="D127" s="10">
        <f t="shared" si="22"/>
        <v>0.002906321416198698</v>
      </c>
      <c r="E127" s="11">
        <f t="shared" si="23"/>
        <v>8999.973843107258</v>
      </c>
    </row>
    <row r="128" spans="1:5" ht="12.75">
      <c r="A128" s="9">
        <f t="shared" si="19"/>
        <v>122</v>
      </c>
      <c r="B128" s="10">
        <f t="shared" si="20"/>
        <v>0.0002906321416198698</v>
      </c>
      <c r="C128" s="10">
        <f t="shared" si="21"/>
        <v>999.9973843107259</v>
      </c>
      <c r="D128" s="10">
        <f t="shared" si="22"/>
        <v>0.002615689274578828</v>
      </c>
      <c r="E128" s="11">
        <f t="shared" si="23"/>
        <v>8999.976458796533</v>
      </c>
    </row>
    <row r="129" spans="1:5" ht="12.75">
      <c r="A129" s="9">
        <f t="shared" si="19"/>
        <v>123</v>
      </c>
      <c r="B129" s="10">
        <f t="shared" si="20"/>
        <v>0.0002615689274578828</v>
      </c>
      <c r="C129" s="10">
        <f t="shared" si="21"/>
        <v>999.9976458796534</v>
      </c>
      <c r="D129" s="10">
        <f t="shared" si="22"/>
        <v>0.002354120347120945</v>
      </c>
      <c r="E129" s="11">
        <f t="shared" si="23"/>
        <v>8999.97881291688</v>
      </c>
    </row>
    <row r="130" spans="1:5" ht="12.75">
      <c r="A130" s="9">
        <f t="shared" si="19"/>
        <v>124</v>
      </c>
      <c r="B130" s="10">
        <f t="shared" si="20"/>
        <v>0.0002354120347120945</v>
      </c>
      <c r="C130" s="10">
        <f t="shared" si="21"/>
        <v>999.9978812916881</v>
      </c>
      <c r="D130" s="10">
        <f t="shared" si="22"/>
        <v>0.00211870831240885</v>
      </c>
      <c r="E130" s="11">
        <f t="shared" si="23"/>
        <v>8999.980931625192</v>
      </c>
    </row>
    <row r="131" spans="1:5" ht="12.75">
      <c r="A131" s="9">
        <f t="shared" si="19"/>
        <v>125</v>
      </c>
      <c r="B131" s="10">
        <f t="shared" si="20"/>
        <v>0.00021187083124088498</v>
      </c>
      <c r="C131" s="10">
        <f t="shared" si="21"/>
        <v>999.9980931625194</v>
      </c>
      <c r="D131" s="10">
        <f t="shared" si="22"/>
        <v>0.0019068374811679646</v>
      </c>
      <c r="E131" s="11">
        <f t="shared" si="23"/>
        <v>8999.982838462673</v>
      </c>
    </row>
    <row r="132" spans="1:5" ht="12.75">
      <c r="A132" s="9">
        <f t="shared" si="19"/>
        <v>126</v>
      </c>
      <c r="B132" s="10">
        <f t="shared" si="20"/>
        <v>0.00019068374811679646</v>
      </c>
      <c r="C132" s="10">
        <f t="shared" si="21"/>
        <v>999.9982838462674</v>
      </c>
      <c r="D132" s="10">
        <f t="shared" si="22"/>
        <v>0.0017161537330511682</v>
      </c>
      <c r="E132" s="11">
        <f t="shared" si="23"/>
        <v>8999.984554616405</v>
      </c>
    </row>
    <row r="133" spans="1:5" ht="12.75">
      <c r="A133" s="9">
        <f t="shared" si="19"/>
        <v>127</v>
      </c>
      <c r="B133" s="10">
        <f t="shared" si="20"/>
        <v>0.00017161537330511682</v>
      </c>
      <c r="C133" s="10">
        <f t="shared" si="21"/>
        <v>999.9984554616408</v>
      </c>
      <c r="D133" s="10">
        <f t="shared" si="22"/>
        <v>0.0015445383597460516</v>
      </c>
      <c r="E133" s="11">
        <f t="shared" si="23"/>
        <v>8999.986099154765</v>
      </c>
    </row>
    <row r="134" spans="1:5" ht="12.75">
      <c r="A134" s="9">
        <f t="shared" si="19"/>
        <v>128</v>
      </c>
      <c r="B134" s="10">
        <f t="shared" si="20"/>
        <v>0.00015445383597460514</v>
      </c>
      <c r="C134" s="10">
        <f t="shared" si="21"/>
        <v>999.9986099154768</v>
      </c>
      <c r="D134" s="10">
        <f t="shared" si="22"/>
        <v>0.0013900845237714461</v>
      </c>
      <c r="E134" s="11">
        <f t="shared" si="23"/>
        <v>8999.987489239289</v>
      </c>
    </row>
    <row r="135" spans="1:5" ht="12.75">
      <c r="A135" s="9">
        <f t="shared" si="19"/>
        <v>129</v>
      </c>
      <c r="B135" s="10">
        <f t="shared" si="20"/>
        <v>0.00013900845237714462</v>
      </c>
      <c r="C135" s="10">
        <f t="shared" si="21"/>
        <v>999.9987489239292</v>
      </c>
      <c r="D135" s="10">
        <f t="shared" si="22"/>
        <v>0.0012510760713943018</v>
      </c>
      <c r="E135" s="11">
        <f t="shared" si="23"/>
        <v>8999.98874031536</v>
      </c>
    </row>
    <row r="136" spans="1:5" ht="12.75">
      <c r="A136" s="9">
        <f t="shared" si="19"/>
        <v>130</v>
      </c>
      <c r="B136" s="10">
        <f t="shared" si="20"/>
        <v>0.00012510760713943018</v>
      </c>
      <c r="C136" s="10">
        <f t="shared" si="21"/>
        <v>999.9988740315363</v>
      </c>
      <c r="D136" s="10">
        <f t="shared" si="22"/>
        <v>0.0011259684642548715</v>
      </c>
      <c r="E136" s="11">
        <f t="shared" si="23"/>
        <v>8999.989866283824</v>
      </c>
    </row>
    <row r="137" spans="1:5" ht="12.75">
      <c r="A137" s="9">
        <f t="shared" si="19"/>
        <v>131</v>
      </c>
      <c r="B137" s="10">
        <f t="shared" si="20"/>
        <v>0.00011259684642548714</v>
      </c>
      <c r="C137" s="10">
        <f t="shared" si="21"/>
        <v>999.9989866283827</v>
      </c>
      <c r="D137" s="10">
        <f t="shared" si="22"/>
        <v>0.0010133716178293841</v>
      </c>
      <c r="E137" s="11">
        <f t="shared" si="23"/>
        <v>8999.990879655443</v>
      </c>
    </row>
    <row r="138" spans="1:5" ht="12.75">
      <c r="A138" s="9">
        <f t="shared" si="19"/>
        <v>132</v>
      </c>
      <c r="B138" s="10">
        <f t="shared" si="20"/>
        <v>0.0001013371617829384</v>
      </c>
      <c r="C138" s="10">
        <f t="shared" si="21"/>
        <v>999.9990879655445</v>
      </c>
      <c r="D138" s="10">
        <f t="shared" si="22"/>
        <v>0.0009120344560464456</v>
      </c>
      <c r="E138" s="11">
        <f t="shared" si="23"/>
        <v>8999.9917916899</v>
      </c>
    </row>
    <row r="139" spans="1:5" ht="12.75">
      <c r="A139" s="9">
        <f t="shared" si="19"/>
        <v>133</v>
      </c>
      <c r="B139" s="10">
        <f t="shared" si="20"/>
        <v>9.120344560464455E-05</v>
      </c>
      <c r="C139" s="10">
        <f t="shared" si="21"/>
        <v>999.99917916899</v>
      </c>
      <c r="D139" s="10">
        <f t="shared" si="22"/>
        <v>0.0008208310104418009</v>
      </c>
      <c r="E139" s="11">
        <f t="shared" si="23"/>
        <v>8999.99261252091</v>
      </c>
    </row>
    <row r="140" spans="1:5" ht="12.75">
      <c r="A140" s="9">
        <f t="shared" si="19"/>
        <v>134</v>
      </c>
      <c r="B140" s="10">
        <f t="shared" si="20"/>
        <v>8.208310104418008E-05</v>
      </c>
      <c r="C140" s="10">
        <f t="shared" si="21"/>
        <v>999.9992612520911</v>
      </c>
      <c r="D140" s="10">
        <f t="shared" si="22"/>
        <v>0.0007387479093976207</v>
      </c>
      <c r="E140" s="11">
        <f t="shared" si="23"/>
        <v>8999.993351268819</v>
      </c>
    </row>
    <row r="141" spans="1:5" ht="12.75">
      <c r="A141" s="9">
        <f t="shared" si="19"/>
        <v>135</v>
      </c>
      <c r="B141" s="10">
        <f t="shared" si="20"/>
        <v>7.387479093976207E-05</v>
      </c>
      <c r="C141" s="10">
        <f t="shared" si="21"/>
        <v>999.999335126882</v>
      </c>
      <c r="D141" s="10">
        <f t="shared" si="22"/>
        <v>0.0006648731184578586</v>
      </c>
      <c r="E141" s="11">
        <f t="shared" si="23"/>
        <v>8999.994016141936</v>
      </c>
    </row>
    <row r="142" spans="1:5" ht="12.75">
      <c r="A142" s="9">
        <f t="shared" si="19"/>
        <v>136</v>
      </c>
      <c r="B142" s="10">
        <f t="shared" si="20"/>
        <v>6.648731184578586E-05</v>
      </c>
      <c r="C142" s="10">
        <f t="shared" si="21"/>
        <v>999.9994016141939</v>
      </c>
      <c r="D142" s="10">
        <f t="shared" si="22"/>
        <v>0.0005983858066120727</v>
      </c>
      <c r="E142" s="11">
        <f t="shared" si="23"/>
        <v>8999.994614527743</v>
      </c>
    </row>
    <row r="143" spans="1:5" ht="12.75">
      <c r="A143" s="9">
        <f t="shared" si="19"/>
        <v>137</v>
      </c>
      <c r="B143" s="10">
        <f t="shared" si="20"/>
        <v>5.9838580661207266E-05</v>
      </c>
      <c r="C143" s="10">
        <f t="shared" si="21"/>
        <v>999.9994614527745</v>
      </c>
      <c r="D143" s="10">
        <f t="shared" si="22"/>
        <v>0.0005385472259508653</v>
      </c>
      <c r="E143" s="11">
        <f t="shared" si="23"/>
        <v>8999.99515307497</v>
      </c>
    </row>
    <row r="144" spans="1:5" ht="12.75">
      <c r="A144" s="9">
        <f t="shared" si="19"/>
        <v>138</v>
      </c>
      <c r="B144" s="10">
        <f t="shared" si="20"/>
        <v>5.385472259508653E-05</v>
      </c>
      <c r="C144" s="10">
        <f t="shared" si="21"/>
        <v>999.9995153074972</v>
      </c>
      <c r="D144" s="10">
        <f t="shared" si="22"/>
        <v>0.0004846925033557788</v>
      </c>
      <c r="E144" s="11">
        <f t="shared" si="23"/>
        <v>8999.995637767473</v>
      </c>
    </row>
    <row r="145" spans="1:5" ht="12.75">
      <c r="A145" s="9">
        <f t="shared" si="19"/>
        <v>139</v>
      </c>
      <c r="B145" s="10">
        <f t="shared" si="20"/>
        <v>4.846925033557789E-05</v>
      </c>
      <c r="C145" s="10">
        <f t="shared" si="21"/>
        <v>999.9995637767476</v>
      </c>
      <c r="D145" s="10">
        <f t="shared" si="22"/>
        <v>0.000436223253020201</v>
      </c>
      <c r="E145" s="11">
        <f t="shared" si="23"/>
        <v>8999.996073990727</v>
      </c>
    </row>
    <row r="146" spans="1:5" ht="12.75">
      <c r="A146" s="9">
        <f t="shared" si="19"/>
        <v>140</v>
      </c>
      <c r="B146" s="10">
        <f t="shared" si="20"/>
        <v>4.36223253020201E-05</v>
      </c>
      <c r="C146" s="10">
        <f t="shared" si="21"/>
        <v>999.9996073990728</v>
      </c>
      <c r="D146" s="10">
        <f t="shared" si="22"/>
        <v>0.0003926009277181809</v>
      </c>
      <c r="E146" s="11">
        <f t="shared" si="23"/>
        <v>8999.996466591656</v>
      </c>
    </row>
    <row r="147" spans="1:5" ht="12.75">
      <c r="A147" s="9">
        <f t="shared" si="19"/>
        <v>141</v>
      </c>
      <c r="B147" s="10">
        <f t="shared" si="20"/>
        <v>3.926009277181809E-05</v>
      </c>
      <c r="C147" s="10">
        <f t="shared" si="21"/>
        <v>999.9996466591656</v>
      </c>
      <c r="D147" s="10">
        <f t="shared" si="22"/>
        <v>0.00035334083494636276</v>
      </c>
      <c r="E147" s="11">
        <f t="shared" si="23"/>
        <v>8999.99681993249</v>
      </c>
    </row>
    <row r="148" spans="1:5" ht="12.75">
      <c r="A148" s="9">
        <f t="shared" si="19"/>
        <v>142</v>
      </c>
      <c r="B148" s="10">
        <f t="shared" si="20"/>
        <v>3.533408349463627E-05</v>
      </c>
      <c r="C148" s="10">
        <f t="shared" si="21"/>
        <v>999.999681993249</v>
      </c>
      <c r="D148" s="10">
        <f t="shared" si="22"/>
        <v>0.0003180067514517265</v>
      </c>
      <c r="E148" s="11">
        <f t="shared" si="23"/>
        <v>8999.997137939241</v>
      </c>
    </row>
    <row r="149" spans="1:5" ht="12.75">
      <c r="A149" s="9">
        <f t="shared" si="19"/>
        <v>143</v>
      </c>
      <c r="B149" s="10">
        <f t="shared" si="20"/>
        <v>3.1800675145172645E-05</v>
      </c>
      <c r="C149" s="10">
        <f t="shared" si="21"/>
        <v>999.9997137939242</v>
      </c>
      <c r="D149" s="10">
        <f t="shared" si="22"/>
        <v>0.0002862060763065538</v>
      </c>
      <c r="E149" s="11">
        <f t="shared" si="23"/>
        <v>8999.997424145316</v>
      </c>
    </row>
    <row r="150" spans="1:5" ht="12.75">
      <c r="A150" s="9">
        <f t="shared" si="19"/>
        <v>144</v>
      </c>
      <c r="B150" s="10">
        <f t="shared" si="20"/>
        <v>2.862060763065538E-05</v>
      </c>
      <c r="C150" s="10">
        <f t="shared" si="21"/>
        <v>999.9997424145319</v>
      </c>
      <c r="D150" s="10">
        <f t="shared" si="22"/>
        <v>0.0002575854686758984</v>
      </c>
      <c r="E150" s="11">
        <f t="shared" si="23"/>
        <v>8999.997681730785</v>
      </c>
    </row>
    <row r="151" spans="1:5" ht="12.75">
      <c r="A151" s="9">
        <f t="shared" si="19"/>
        <v>145</v>
      </c>
      <c r="B151" s="10">
        <f t="shared" si="20"/>
        <v>2.5758546867589837E-05</v>
      </c>
      <c r="C151" s="10">
        <f t="shared" si="21"/>
        <v>999.9997681730787</v>
      </c>
      <c r="D151" s="10">
        <f t="shared" si="22"/>
        <v>0.00023182692180830856</v>
      </c>
      <c r="E151" s="11">
        <f t="shared" si="23"/>
        <v>8999.997913557707</v>
      </c>
    </row>
    <row r="152" spans="1:5" ht="12.75">
      <c r="A152" s="9">
        <f t="shared" si="19"/>
        <v>146</v>
      </c>
      <c r="B152" s="10">
        <f t="shared" si="20"/>
        <v>2.3182692180830854E-05</v>
      </c>
      <c r="C152" s="10">
        <f t="shared" si="21"/>
        <v>999.9997913557709</v>
      </c>
      <c r="D152" s="10">
        <f t="shared" si="22"/>
        <v>0.00020864422962747767</v>
      </c>
      <c r="E152" s="11">
        <f t="shared" si="23"/>
        <v>8999.998122201936</v>
      </c>
    </row>
    <row r="153" spans="1:5" ht="12.75">
      <c r="A153" s="9">
        <f t="shared" si="19"/>
        <v>147</v>
      </c>
      <c r="B153" s="10">
        <f t="shared" si="20"/>
        <v>2.0864422962747768E-05</v>
      </c>
      <c r="C153" s="10">
        <f t="shared" si="21"/>
        <v>999.9998122201938</v>
      </c>
      <c r="D153" s="10">
        <f t="shared" si="22"/>
        <v>0.00018777980666472992</v>
      </c>
      <c r="E153" s="11">
        <f t="shared" si="23"/>
        <v>8999.998309981742</v>
      </c>
    </row>
    <row r="154" spans="1:5" ht="12.75">
      <c r="A154" s="9">
        <f t="shared" si="19"/>
        <v>148</v>
      </c>
      <c r="B154" s="10">
        <f t="shared" si="20"/>
        <v>1.877798066647299E-05</v>
      </c>
      <c r="C154" s="10">
        <f t="shared" si="21"/>
        <v>999.9998309981745</v>
      </c>
      <c r="D154" s="10">
        <f t="shared" si="22"/>
        <v>0.00016900182599825694</v>
      </c>
      <c r="E154" s="11">
        <f t="shared" si="23"/>
        <v>8999.998478983567</v>
      </c>
    </row>
    <row r="155" spans="1:5" ht="12.75">
      <c r="A155" s="9">
        <f t="shared" si="19"/>
        <v>149</v>
      </c>
      <c r="B155" s="10">
        <f t="shared" si="20"/>
        <v>1.6900182599825696E-05</v>
      </c>
      <c r="C155" s="10">
        <f t="shared" si="21"/>
        <v>999.9998478983571</v>
      </c>
      <c r="D155" s="10">
        <f t="shared" si="22"/>
        <v>0.00015210164339843127</v>
      </c>
      <c r="E155" s="11">
        <f t="shared" si="23"/>
        <v>8999.998631085211</v>
      </c>
    </row>
    <row r="156" spans="1:5" ht="12.75">
      <c r="A156" s="9">
        <f t="shared" si="19"/>
        <v>150</v>
      </c>
      <c r="B156" s="10">
        <f t="shared" si="20"/>
        <v>1.5210164339843127E-05</v>
      </c>
      <c r="C156" s="10">
        <f t="shared" si="21"/>
        <v>999.9998631085214</v>
      </c>
      <c r="D156" s="10">
        <f t="shared" si="22"/>
        <v>0.00013689147905858814</v>
      </c>
      <c r="E156" s="11">
        <f t="shared" si="23"/>
        <v>8999.99876797669</v>
      </c>
    </row>
    <row r="157" spans="1:5" ht="12.75">
      <c r="A157" s="9">
        <f t="shared" si="19"/>
        <v>151</v>
      </c>
      <c r="B157" s="10">
        <f t="shared" si="20"/>
        <v>1.3689147905858814E-05</v>
      </c>
      <c r="C157" s="10">
        <f t="shared" si="21"/>
        <v>999.9998767976692</v>
      </c>
      <c r="D157" s="10">
        <f t="shared" si="22"/>
        <v>0.00012320233115272933</v>
      </c>
      <c r="E157" s="11">
        <f t="shared" si="23"/>
        <v>8999.99889117902</v>
      </c>
    </row>
    <row r="158" spans="1:5" ht="12.75">
      <c r="A158" s="9">
        <f t="shared" si="19"/>
        <v>152</v>
      </c>
      <c r="B158" s="10">
        <f t="shared" si="20"/>
        <v>1.2320233115272934E-05</v>
      </c>
      <c r="C158" s="10">
        <f t="shared" si="21"/>
        <v>999.9998891179024</v>
      </c>
      <c r="D158" s="10">
        <f t="shared" si="22"/>
        <v>0.0001108820980374564</v>
      </c>
      <c r="E158" s="11">
        <f t="shared" si="23"/>
        <v>8999.999002061119</v>
      </c>
    </row>
    <row r="159" spans="1:5" ht="12.75">
      <c r="A159" s="9">
        <f t="shared" si="19"/>
        <v>153</v>
      </c>
      <c r="B159" s="10">
        <f t="shared" si="20"/>
        <v>1.108820980374564E-05</v>
      </c>
      <c r="C159" s="10">
        <f t="shared" si="21"/>
        <v>999.9999002061122</v>
      </c>
      <c r="D159" s="10">
        <f t="shared" si="22"/>
        <v>9.979388823371077E-05</v>
      </c>
      <c r="E159" s="11">
        <f t="shared" si="23"/>
        <v>8999.999101855006</v>
      </c>
    </row>
    <row r="160" spans="1:5" ht="12.75">
      <c r="A160" s="9">
        <f t="shared" si="19"/>
        <v>154</v>
      </c>
      <c r="B160" s="10">
        <f t="shared" si="20"/>
        <v>9.979388823371077E-06</v>
      </c>
      <c r="C160" s="10">
        <f t="shared" si="21"/>
        <v>999.999910185501</v>
      </c>
      <c r="D160" s="10">
        <f t="shared" si="22"/>
        <v>8.981449941033969E-05</v>
      </c>
      <c r="E160" s="11">
        <f t="shared" si="23"/>
        <v>8999.999191669505</v>
      </c>
    </row>
    <row r="161" spans="1:5" ht="12.75">
      <c r="A161" s="9">
        <f t="shared" si="19"/>
        <v>155</v>
      </c>
      <c r="B161" s="10">
        <f t="shared" si="20"/>
        <v>8.98144994103397E-06</v>
      </c>
      <c r="C161" s="10">
        <f t="shared" si="21"/>
        <v>999.9999191669509</v>
      </c>
      <c r="D161" s="10">
        <f t="shared" si="22"/>
        <v>8.083304946930573E-05</v>
      </c>
      <c r="E161" s="11">
        <f t="shared" si="23"/>
        <v>8999.999272502555</v>
      </c>
    </row>
    <row r="162" spans="1:5" ht="12.75">
      <c r="A162" s="9">
        <f t="shared" si="19"/>
        <v>156</v>
      </c>
      <c r="B162" s="10">
        <f t="shared" si="20"/>
        <v>8.083304946930572E-06</v>
      </c>
      <c r="C162" s="10">
        <f t="shared" si="21"/>
        <v>999.9999272502558</v>
      </c>
      <c r="D162" s="10">
        <f t="shared" si="22"/>
        <v>7.274974452237514E-05</v>
      </c>
      <c r="E162" s="11">
        <f t="shared" si="23"/>
        <v>8999.9993452523</v>
      </c>
    </row>
    <row r="163" spans="1:5" ht="12.75">
      <c r="A163" s="9">
        <f t="shared" si="19"/>
        <v>157</v>
      </c>
      <c r="B163" s="10">
        <f t="shared" si="20"/>
        <v>7.274974452237515E-06</v>
      </c>
      <c r="C163" s="10">
        <f t="shared" si="21"/>
        <v>999.9999345252303</v>
      </c>
      <c r="D163" s="10">
        <f t="shared" si="22"/>
        <v>6.547477007013762E-05</v>
      </c>
      <c r="E163" s="11">
        <f t="shared" si="23"/>
        <v>8999.99941072707</v>
      </c>
    </row>
    <row r="164" spans="1:5" ht="12.75">
      <c r="A164" s="9">
        <f t="shared" si="19"/>
        <v>158</v>
      </c>
      <c r="B164" s="10">
        <f t="shared" si="20"/>
        <v>6.547477007013763E-06</v>
      </c>
      <c r="C164" s="10">
        <f t="shared" si="21"/>
        <v>999.9999410727073</v>
      </c>
      <c r="D164" s="10">
        <f t="shared" si="22"/>
        <v>5.892729306312386E-05</v>
      </c>
      <c r="E164" s="11">
        <f t="shared" si="23"/>
        <v>8999.999469654364</v>
      </c>
    </row>
    <row r="165" spans="1:5" ht="12.75">
      <c r="A165" s="9">
        <f t="shared" si="19"/>
        <v>159</v>
      </c>
      <c r="B165" s="10">
        <f t="shared" si="20"/>
        <v>5.8927293063123855E-06</v>
      </c>
      <c r="C165" s="10">
        <f t="shared" si="21"/>
        <v>999.9999469654366</v>
      </c>
      <c r="D165" s="10">
        <f t="shared" si="22"/>
        <v>5.303456375681147E-05</v>
      </c>
      <c r="E165" s="11">
        <f t="shared" si="23"/>
        <v>8999.999522688928</v>
      </c>
    </row>
    <row r="166" spans="1:5" ht="12.75">
      <c r="A166" s="9">
        <f t="shared" si="19"/>
        <v>160</v>
      </c>
      <c r="B166" s="10">
        <f t="shared" si="20"/>
        <v>5.3034563756811474E-06</v>
      </c>
      <c r="C166" s="10">
        <f t="shared" si="21"/>
        <v>999.999952268893</v>
      </c>
      <c r="D166" s="10">
        <f t="shared" si="22"/>
        <v>4.773110738113032E-05</v>
      </c>
      <c r="E166" s="11">
        <f t="shared" si="23"/>
        <v>8999.999570420036</v>
      </c>
    </row>
    <row r="167" spans="1:5" ht="12.75">
      <c r="A167" s="9">
        <f t="shared" si="19"/>
        <v>161</v>
      </c>
      <c r="B167" s="10">
        <f t="shared" si="20"/>
        <v>4.773110738113032E-06</v>
      </c>
      <c r="C167" s="10">
        <f t="shared" si="21"/>
        <v>999.9999570420038</v>
      </c>
      <c r="D167" s="10">
        <f t="shared" si="22"/>
        <v>4.295799664301729E-05</v>
      </c>
      <c r="E167" s="11">
        <f t="shared" si="23"/>
        <v>8999.999613378031</v>
      </c>
    </row>
    <row r="168" spans="1:5" ht="12.75">
      <c r="A168" s="9">
        <f t="shared" si="19"/>
        <v>162</v>
      </c>
      <c r="B168" s="10">
        <f t="shared" si="20"/>
        <v>4.295799664301729E-06</v>
      </c>
      <c r="C168" s="10">
        <f t="shared" si="21"/>
        <v>999.9999613378034</v>
      </c>
      <c r="D168" s="10">
        <f t="shared" si="22"/>
        <v>3.866219697871556E-05</v>
      </c>
      <c r="E168" s="11">
        <f t="shared" si="23"/>
        <v>8999.99965204023</v>
      </c>
    </row>
    <row r="169" spans="1:5" ht="12.75">
      <c r="A169" s="9">
        <f t="shared" si="19"/>
        <v>163</v>
      </c>
      <c r="B169" s="10">
        <f t="shared" si="20"/>
        <v>3.866219697871556E-06</v>
      </c>
      <c r="C169" s="10">
        <f t="shared" si="21"/>
        <v>999.999965204023</v>
      </c>
      <c r="D169" s="10">
        <f t="shared" si="22"/>
        <v>3.479597728084401E-05</v>
      </c>
      <c r="E169" s="11">
        <f t="shared" si="23"/>
        <v>8999.999686836207</v>
      </c>
    </row>
    <row r="170" spans="1:5" ht="12.75">
      <c r="A170" s="9">
        <f t="shared" si="19"/>
        <v>164</v>
      </c>
      <c r="B170" s="10">
        <f t="shared" si="20"/>
        <v>3.4795977280844012E-06</v>
      </c>
      <c r="C170" s="10">
        <f t="shared" si="21"/>
        <v>999.9999686836208</v>
      </c>
      <c r="D170" s="10">
        <f t="shared" si="22"/>
        <v>3.131637955275961E-05</v>
      </c>
      <c r="E170" s="11">
        <f t="shared" si="23"/>
        <v>8999.999718152587</v>
      </c>
    </row>
    <row r="171" spans="1:5" ht="12.75">
      <c r="A171" s="9">
        <f aca="true" t="shared" si="24" ref="A171:A206">A170+1</f>
        <v>165</v>
      </c>
      <c r="B171" s="10">
        <f aca="true" t="shared" si="25" ref="B171:B206">D170*$D$3/100</f>
        <v>3.1316379552759616E-06</v>
      </c>
      <c r="C171" s="10">
        <f aca="true" t="shared" si="26" ref="C171:C206">C170+B171</f>
        <v>999.9999718152587</v>
      </c>
      <c r="D171" s="10">
        <f aca="true" t="shared" si="27" ref="D171:D206">B171/$D$3*100-B171</f>
        <v>2.818474159748365E-05</v>
      </c>
      <c r="E171" s="11">
        <f aca="true" t="shared" si="28" ref="E171:E206">E170+D171</f>
        <v>8999.99974633733</v>
      </c>
    </row>
    <row r="172" spans="1:5" ht="12.75">
      <c r="A172" s="9">
        <f t="shared" si="24"/>
        <v>166</v>
      </c>
      <c r="B172" s="10">
        <f t="shared" si="25"/>
        <v>2.818474159748365E-06</v>
      </c>
      <c r="C172" s="10">
        <f t="shared" si="26"/>
        <v>999.9999746337329</v>
      </c>
      <c r="D172" s="10">
        <f t="shared" si="27"/>
        <v>2.5366267437735288E-05</v>
      </c>
      <c r="E172" s="11">
        <f t="shared" si="28"/>
        <v>8999.999771703597</v>
      </c>
    </row>
    <row r="173" spans="1:5" ht="12.75">
      <c r="A173" s="9">
        <f t="shared" si="24"/>
        <v>167</v>
      </c>
      <c r="B173" s="10">
        <f t="shared" si="25"/>
        <v>2.536626743773529E-06</v>
      </c>
      <c r="C173" s="10">
        <f t="shared" si="26"/>
        <v>999.9999771703597</v>
      </c>
      <c r="D173" s="10">
        <f t="shared" si="27"/>
        <v>2.282964069396176E-05</v>
      </c>
      <c r="E173" s="11">
        <f t="shared" si="28"/>
        <v>8999.999794533238</v>
      </c>
    </row>
    <row r="174" spans="1:5" ht="12.75">
      <c r="A174" s="9">
        <f t="shared" si="24"/>
        <v>168</v>
      </c>
      <c r="B174" s="10">
        <f t="shared" si="25"/>
        <v>2.282964069396176E-06</v>
      </c>
      <c r="C174" s="10">
        <f t="shared" si="26"/>
        <v>999.9999794533237</v>
      </c>
      <c r="D174" s="10">
        <f t="shared" si="27"/>
        <v>2.0546676624565583E-05</v>
      </c>
      <c r="E174" s="11">
        <f t="shared" si="28"/>
        <v>8999.999815079915</v>
      </c>
    </row>
    <row r="175" spans="1:5" ht="12.75">
      <c r="A175" s="9">
        <f t="shared" si="24"/>
        <v>169</v>
      </c>
      <c r="B175" s="10">
        <f t="shared" si="25"/>
        <v>2.054667662456558E-06</v>
      </c>
      <c r="C175" s="10">
        <f t="shared" si="26"/>
        <v>999.9999815079914</v>
      </c>
      <c r="D175" s="10">
        <f t="shared" si="27"/>
        <v>1.8492008962109024E-05</v>
      </c>
      <c r="E175" s="11">
        <f t="shared" si="28"/>
        <v>8999.999833571923</v>
      </c>
    </row>
    <row r="176" spans="1:5" ht="12.75">
      <c r="A176" s="9">
        <f t="shared" si="24"/>
        <v>170</v>
      </c>
      <c r="B176" s="10">
        <f t="shared" si="25"/>
        <v>1.8492008962109024E-06</v>
      </c>
      <c r="C176" s="10">
        <f t="shared" si="26"/>
        <v>999.9999833571923</v>
      </c>
      <c r="D176" s="10">
        <f t="shared" si="27"/>
        <v>1.664280806589812E-05</v>
      </c>
      <c r="E176" s="11">
        <f t="shared" si="28"/>
        <v>8999.99985021473</v>
      </c>
    </row>
    <row r="177" spans="1:5" ht="12.75">
      <c r="A177" s="9">
        <f t="shared" si="24"/>
        <v>171</v>
      </c>
      <c r="B177" s="10">
        <f t="shared" si="25"/>
        <v>1.6642808065898123E-06</v>
      </c>
      <c r="C177" s="10">
        <f t="shared" si="26"/>
        <v>999.9999850214731</v>
      </c>
      <c r="D177" s="10">
        <f t="shared" si="27"/>
        <v>1.4978527259308308E-05</v>
      </c>
      <c r="E177" s="11">
        <f t="shared" si="28"/>
        <v>8999.999865193256</v>
      </c>
    </row>
    <row r="178" spans="1:5" ht="12.75">
      <c r="A178" s="9">
        <f t="shared" si="24"/>
        <v>172</v>
      </c>
      <c r="B178" s="10">
        <f t="shared" si="25"/>
        <v>1.4978527259308308E-06</v>
      </c>
      <c r="C178" s="10">
        <f t="shared" si="26"/>
        <v>999.9999865193258</v>
      </c>
      <c r="D178" s="10">
        <f t="shared" si="27"/>
        <v>1.3480674533377475E-05</v>
      </c>
      <c r="E178" s="11">
        <f t="shared" si="28"/>
        <v>8999.99987867393</v>
      </c>
    </row>
    <row r="179" spans="1:5" ht="12.75">
      <c r="A179" s="9">
        <f t="shared" si="24"/>
        <v>173</v>
      </c>
      <c r="B179" s="10">
        <f t="shared" si="25"/>
        <v>1.3480674533377475E-06</v>
      </c>
      <c r="C179" s="10">
        <f t="shared" si="26"/>
        <v>999.9999878673933</v>
      </c>
      <c r="D179" s="10">
        <f t="shared" si="27"/>
        <v>1.2132607080039727E-05</v>
      </c>
      <c r="E179" s="11">
        <f t="shared" si="28"/>
        <v>8999.999890806537</v>
      </c>
    </row>
    <row r="180" spans="1:5" ht="12.75">
      <c r="A180" s="9">
        <f t="shared" si="24"/>
        <v>174</v>
      </c>
      <c r="B180" s="10">
        <f t="shared" si="25"/>
        <v>1.2132607080039727E-06</v>
      </c>
      <c r="C180" s="10">
        <f t="shared" si="26"/>
        <v>999.999989080654</v>
      </c>
      <c r="D180" s="10">
        <f t="shared" si="27"/>
        <v>1.0919346372035754E-05</v>
      </c>
      <c r="E180" s="11">
        <f t="shared" si="28"/>
        <v>8999.999901725883</v>
      </c>
    </row>
    <row r="181" spans="1:5" ht="12.75">
      <c r="A181" s="9">
        <f t="shared" si="24"/>
        <v>175</v>
      </c>
      <c r="B181" s="10">
        <f t="shared" si="25"/>
        <v>1.0919346372035755E-06</v>
      </c>
      <c r="C181" s="10">
        <f t="shared" si="26"/>
        <v>999.9999901725887</v>
      </c>
      <c r="D181" s="10">
        <f t="shared" si="27"/>
        <v>9.82741173483218E-06</v>
      </c>
      <c r="E181" s="11">
        <f t="shared" si="28"/>
        <v>8999.999911553296</v>
      </c>
    </row>
    <row r="182" spans="1:5" ht="12.75">
      <c r="A182" s="9">
        <f t="shared" si="24"/>
        <v>176</v>
      </c>
      <c r="B182" s="10">
        <f t="shared" si="25"/>
        <v>9.82741173483218E-07</v>
      </c>
      <c r="C182" s="10">
        <f t="shared" si="26"/>
        <v>999.9999911553299</v>
      </c>
      <c r="D182" s="10">
        <f t="shared" si="27"/>
        <v>8.844670561348963E-06</v>
      </c>
      <c r="E182" s="11">
        <f t="shared" si="28"/>
        <v>8999.999920397966</v>
      </c>
    </row>
    <row r="183" spans="1:5" ht="12.75">
      <c r="A183" s="9">
        <f t="shared" si="24"/>
        <v>177</v>
      </c>
      <c r="B183" s="10">
        <f t="shared" si="25"/>
        <v>8.844670561348962E-07</v>
      </c>
      <c r="C183" s="10">
        <f t="shared" si="26"/>
        <v>999.999992039797</v>
      </c>
      <c r="D183" s="10">
        <f t="shared" si="27"/>
        <v>7.960203505214065E-06</v>
      </c>
      <c r="E183" s="11">
        <f t="shared" si="28"/>
        <v>8999.99992835817</v>
      </c>
    </row>
    <row r="184" spans="1:5" ht="12.75">
      <c r="A184" s="9">
        <f t="shared" si="24"/>
        <v>178</v>
      </c>
      <c r="B184" s="10">
        <f t="shared" si="25"/>
        <v>7.960203505214065E-07</v>
      </c>
      <c r="C184" s="10">
        <f t="shared" si="26"/>
        <v>999.9999928358174</v>
      </c>
      <c r="D184" s="10">
        <f t="shared" si="27"/>
        <v>7.164183154692657E-06</v>
      </c>
      <c r="E184" s="11">
        <f t="shared" si="28"/>
        <v>8999.999935522352</v>
      </c>
    </row>
    <row r="185" spans="1:5" ht="12.75">
      <c r="A185" s="9">
        <f t="shared" si="24"/>
        <v>179</v>
      </c>
      <c r="B185" s="10">
        <f t="shared" si="25"/>
        <v>7.164183154692658E-07</v>
      </c>
      <c r="C185" s="10">
        <f t="shared" si="26"/>
        <v>999.9999935522357</v>
      </c>
      <c r="D185" s="10">
        <f t="shared" si="27"/>
        <v>6.447764839223392E-06</v>
      </c>
      <c r="E185" s="11">
        <f t="shared" si="28"/>
        <v>8999.999941970116</v>
      </c>
    </row>
    <row r="186" spans="1:5" ht="12.75">
      <c r="A186" s="9">
        <f t="shared" si="24"/>
        <v>180</v>
      </c>
      <c r="B186" s="10">
        <f t="shared" si="25"/>
        <v>6.447764839223392E-07</v>
      </c>
      <c r="C186" s="10">
        <f t="shared" si="26"/>
        <v>999.9999941970121</v>
      </c>
      <c r="D186" s="10">
        <f t="shared" si="27"/>
        <v>5.802988355301054E-06</v>
      </c>
      <c r="E186" s="11">
        <f t="shared" si="28"/>
        <v>8999.999947773105</v>
      </c>
    </row>
    <row r="187" spans="1:5" ht="12.75">
      <c r="A187" s="9">
        <f t="shared" si="24"/>
        <v>181</v>
      </c>
      <c r="B187" s="10">
        <f t="shared" si="25"/>
        <v>5.802988355301054E-07</v>
      </c>
      <c r="C187" s="10">
        <f t="shared" si="26"/>
        <v>999.999994777311</v>
      </c>
      <c r="D187" s="10">
        <f t="shared" si="27"/>
        <v>5.222689519770948E-06</v>
      </c>
      <c r="E187" s="11">
        <f t="shared" si="28"/>
        <v>8999.999952995795</v>
      </c>
    </row>
    <row r="188" spans="1:5" ht="12.75">
      <c r="A188" s="9">
        <f t="shared" si="24"/>
        <v>182</v>
      </c>
      <c r="B188" s="10">
        <f t="shared" si="25"/>
        <v>5.222689519770948E-07</v>
      </c>
      <c r="C188" s="10">
        <f t="shared" si="26"/>
        <v>999.99999529958</v>
      </c>
      <c r="D188" s="10">
        <f t="shared" si="27"/>
        <v>4.700420567793854E-06</v>
      </c>
      <c r="E188" s="11">
        <f t="shared" si="28"/>
        <v>8999.999957696216</v>
      </c>
    </row>
    <row r="189" spans="1:5" ht="12.75">
      <c r="A189" s="9">
        <f t="shared" si="24"/>
        <v>183</v>
      </c>
      <c r="B189" s="10">
        <f t="shared" si="25"/>
        <v>4.700420567793854E-07</v>
      </c>
      <c r="C189" s="10">
        <f t="shared" si="26"/>
        <v>999.999995769622</v>
      </c>
      <c r="D189" s="10">
        <f t="shared" si="27"/>
        <v>4.230378511014469E-06</v>
      </c>
      <c r="E189" s="11">
        <f t="shared" si="28"/>
        <v>8999.999961926595</v>
      </c>
    </row>
    <row r="190" spans="1:5" ht="12.75">
      <c r="A190" s="9">
        <f t="shared" si="24"/>
        <v>184</v>
      </c>
      <c r="B190" s="10">
        <f t="shared" si="25"/>
        <v>4.2303785110144685E-07</v>
      </c>
      <c r="C190" s="10">
        <f t="shared" si="26"/>
        <v>999.9999961926599</v>
      </c>
      <c r="D190" s="10">
        <f t="shared" si="27"/>
        <v>3.8073406599130212E-06</v>
      </c>
      <c r="E190" s="11">
        <f t="shared" si="28"/>
        <v>8999.999965733936</v>
      </c>
    </row>
    <row r="191" spans="1:5" ht="12.75">
      <c r="A191" s="9">
        <f t="shared" si="24"/>
        <v>185</v>
      </c>
      <c r="B191" s="10">
        <f t="shared" si="25"/>
        <v>3.807340659913021E-07</v>
      </c>
      <c r="C191" s="10">
        <f t="shared" si="26"/>
        <v>999.9999965733939</v>
      </c>
      <c r="D191" s="10">
        <f t="shared" si="27"/>
        <v>3.426606593921719E-06</v>
      </c>
      <c r="E191" s="11">
        <f t="shared" si="28"/>
        <v>8999.999969160543</v>
      </c>
    </row>
    <row r="192" spans="1:5" ht="12.75">
      <c r="A192" s="9">
        <f t="shared" si="24"/>
        <v>186</v>
      </c>
      <c r="B192" s="10">
        <f t="shared" si="25"/>
        <v>3.426606593921719E-07</v>
      </c>
      <c r="C192" s="10">
        <f t="shared" si="26"/>
        <v>999.9999969160546</v>
      </c>
      <c r="D192" s="10">
        <f t="shared" si="27"/>
        <v>3.0839459345295474E-06</v>
      </c>
      <c r="E192" s="11">
        <f t="shared" si="28"/>
        <v>8999.999972244488</v>
      </c>
    </row>
    <row r="193" spans="1:5" ht="12.75">
      <c r="A193" s="9">
        <f t="shared" si="24"/>
        <v>187</v>
      </c>
      <c r="B193" s="10">
        <f t="shared" si="25"/>
        <v>3.083945934529548E-07</v>
      </c>
      <c r="C193" s="10">
        <f t="shared" si="26"/>
        <v>999.9999972244492</v>
      </c>
      <c r="D193" s="10">
        <f t="shared" si="27"/>
        <v>2.7755513410765935E-06</v>
      </c>
      <c r="E193" s="11">
        <f t="shared" si="28"/>
        <v>8999.999975020039</v>
      </c>
    </row>
    <row r="194" spans="1:5" ht="12.75">
      <c r="A194" s="9">
        <f t="shared" si="24"/>
        <v>188</v>
      </c>
      <c r="B194" s="10">
        <f t="shared" si="25"/>
        <v>2.7755513410765935E-07</v>
      </c>
      <c r="C194" s="10">
        <f t="shared" si="26"/>
        <v>999.9999975020044</v>
      </c>
      <c r="D194" s="10">
        <f t="shared" si="27"/>
        <v>2.497996206968934E-06</v>
      </c>
      <c r="E194" s="11">
        <f t="shared" si="28"/>
        <v>8999.999977518035</v>
      </c>
    </row>
    <row r="195" spans="1:5" ht="12.75">
      <c r="A195" s="9">
        <f t="shared" si="24"/>
        <v>189</v>
      </c>
      <c r="B195" s="10">
        <f t="shared" si="25"/>
        <v>2.497996206968934E-07</v>
      </c>
      <c r="C195" s="10">
        <f t="shared" si="26"/>
        <v>999.999997751804</v>
      </c>
      <c r="D195" s="10">
        <f t="shared" si="27"/>
        <v>2.2481965862720408E-06</v>
      </c>
      <c r="E195" s="11">
        <f t="shared" si="28"/>
        <v>8999.999979766231</v>
      </c>
    </row>
    <row r="196" spans="1:5" ht="12.75">
      <c r="A196" s="9">
        <f t="shared" si="24"/>
        <v>190</v>
      </c>
      <c r="B196" s="10">
        <f t="shared" si="25"/>
        <v>2.2481965862720408E-07</v>
      </c>
      <c r="C196" s="10">
        <f t="shared" si="26"/>
        <v>999.9999979766237</v>
      </c>
      <c r="D196" s="10">
        <f t="shared" si="27"/>
        <v>2.0233769276448367E-06</v>
      </c>
      <c r="E196" s="11">
        <f t="shared" si="28"/>
        <v>8999.999981789608</v>
      </c>
    </row>
    <row r="197" spans="1:5" ht="12.75">
      <c r="A197" s="9">
        <f t="shared" si="24"/>
        <v>191</v>
      </c>
      <c r="B197" s="10">
        <f t="shared" si="25"/>
        <v>2.0233769276448367E-07</v>
      </c>
      <c r="C197" s="10">
        <f t="shared" si="26"/>
        <v>999.9999981789614</v>
      </c>
      <c r="D197" s="10">
        <f t="shared" si="27"/>
        <v>1.821039234880353E-06</v>
      </c>
      <c r="E197" s="11">
        <f t="shared" si="28"/>
        <v>8999.999983610647</v>
      </c>
    </row>
    <row r="198" spans="1:5" ht="12.75">
      <c r="A198" s="9">
        <f t="shared" si="24"/>
        <v>192</v>
      </c>
      <c r="B198" s="10">
        <f t="shared" si="25"/>
        <v>1.8210392348803528E-07</v>
      </c>
      <c r="C198" s="10">
        <f t="shared" si="26"/>
        <v>999.9999983610653</v>
      </c>
      <c r="D198" s="10">
        <f t="shared" si="27"/>
        <v>1.6389353113923175E-06</v>
      </c>
      <c r="E198" s="11">
        <f t="shared" si="28"/>
        <v>8999.999985249582</v>
      </c>
    </row>
    <row r="199" spans="1:5" ht="12.75">
      <c r="A199" s="9">
        <f t="shared" si="24"/>
        <v>193</v>
      </c>
      <c r="B199" s="10">
        <f t="shared" si="25"/>
        <v>1.6389353113923175E-07</v>
      </c>
      <c r="C199" s="10">
        <f t="shared" si="26"/>
        <v>999.9999985249589</v>
      </c>
      <c r="D199" s="10">
        <f t="shared" si="27"/>
        <v>1.4750417802530856E-06</v>
      </c>
      <c r="E199" s="11">
        <f t="shared" si="28"/>
        <v>8999.999986724624</v>
      </c>
    </row>
    <row r="200" spans="1:5" ht="12.75">
      <c r="A200" s="9">
        <f t="shared" si="24"/>
        <v>194</v>
      </c>
      <c r="B200" s="10">
        <f t="shared" si="25"/>
        <v>1.4750417802530856E-07</v>
      </c>
      <c r="C200" s="10">
        <f t="shared" si="26"/>
        <v>999.999998672463</v>
      </c>
      <c r="D200" s="10">
        <f t="shared" si="27"/>
        <v>1.3275376022277771E-06</v>
      </c>
      <c r="E200" s="11">
        <f t="shared" si="28"/>
        <v>8999.999988052163</v>
      </c>
    </row>
    <row r="201" spans="1:5" ht="12.75">
      <c r="A201" s="9">
        <f t="shared" si="24"/>
        <v>195</v>
      </c>
      <c r="B201" s="10">
        <f t="shared" si="25"/>
        <v>1.3275376022277771E-07</v>
      </c>
      <c r="C201" s="10">
        <f t="shared" si="26"/>
        <v>999.9999988052167</v>
      </c>
      <c r="D201" s="10">
        <f t="shared" si="27"/>
        <v>1.1947838420049994E-06</v>
      </c>
      <c r="E201" s="11">
        <f t="shared" si="28"/>
        <v>8999.999989246946</v>
      </c>
    </row>
    <row r="202" spans="1:5" ht="12.75">
      <c r="A202" s="9">
        <f t="shared" si="24"/>
        <v>196</v>
      </c>
      <c r="B202" s="10">
        <f t="shared" si="25"/>
        <v>1.1947838420049995E-07</v>
      </c>
      <c r="C202" s="10">
        <f t="shared" si="26"/>
        <v>999.9999989246951</v>
      </c>
      <c r="D202" s="10">
        <f t="shared" si="27"/>
        <v>1.0753054578044995E-06</v>
      </c>
      <c r="E202" s="11">
        <f t="shared" si="28"/>
        <v>8999.99999032225</v>
      </c>
    </row>
    <row r="203" spans="1:5" ht="12.75">
      <c r="A203" s="9">
        <f t="shared" si="24"/>
        <v>197</v>
      </c>
      <c r="B203" s="10">
        <f t="shared" si="25"/>
        <v>1.0753054578044995E-07</v>
      </c>
      <c r="C203" s="10">
        <f t="shared" si="26"/>
        <v>999.9999990322257</v>
      </c>
      <c r="D203" s="10">
        <f t="shared" si="27"/>
        <v>9.677749120240495E-07</v>
      </c>
      <c r="E203" s="11">
        <f t="shared" si="28"/>
        <v>8999.999991290026</v>
      </c>
    </row>
    <row r="204" spans="1:5" ht="12.75">
      <c r="A204" s="9">
        <f t="shared" si="24"/>
        <v>198</v>
      </c>
      <c r="B204" s="10">
        <f t="shared" si="25"/>
        <v>9.677749120240496E-08</v>
      </c>
      <c r="C204" s="10">
        <f t="shared" si="26"/>
        <v>999.9999991290032</v>
      </c>
      <c r="D204" s="10">
        <f t="shared" si="27"/>
        <v>8.709974208216446E-07</v>
      </c>
      <c r="E204" s="11">
        <f t="shared" si="28"/>
        <v>8999.999992161023</v>
      </c>
    </row>
    <row r="205" spans="1:5" ht="12.75">
      <c r="A205" s="9">
        <f t="shared" si="24"/>
        <v>199</v>
      </c>
      <c r="B205" s="10">
        <f t="shared" si="25"/>
        <v>8.709974208216446E-08</v>
      </c>
      <c r="C205" s="10">
        <f t="shared" si="26"/>
        <v>999.9999992161029</v>
      </c>
      <c r="D205" s="10">
        <f t="shared" si="27"/>
        <v>7.838976787394802E-07</v>
      </c>
      <c r="E205" s="11">
        <f t="shared" si="28"/>
        <v>8999.99999294492</v>
      </c>
    </row>
    <row r="206" spans="1:5" ht="12.75">
      <c r="A206" s="9">
        <f t="shared" si="24"/>
        <v>200</v>
      </c>
      <c r="B206" s="10">
        <f t="shared" si="25"/>
        <v>7.838976787394802E-08</v>
      </c>
      <c r="C206" s="10">
        <f t="shared" si="26"/>
        <v>999.9999992944927</v>
      </c>
      <c r="D206" s="10">
        <f t="shared" si="27"/>
        <v>7.055079108655322E-07</v>
      </c>
      <c r="E206" s="11">
        <f t="shared" si="28"/>
        <v>8999.999993650428</v>
      </c>
    </row>
  </sheetData>
  <sheetProtection password="C52A" sheet="1" objects="1" scenarios="1"/>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U50"/>
  <sheetViews>
    <sheetView showGridLines="0" showRowColHeaders="0" tabSelected="1" zoomScale="120" zoomScaleNormal="120" workbookViewId="0" topLeftCell="A1">
      <selection activeCell="V37" sqref="V37"/>
    </sheetView>
  </sheetViews>
  <sheetFormatPr defaultColWidth="9.140625" defaultRowHeight="12.75"/>
  <cols>
    <col min="1" max="1" width="18.8515625" style="0" customWidth="1"/>
    <col min="2" max="2" width="3.140625" style="0" customWidth="1"/>
    <col min="3" max="4" width="7.8515625" style="0" customWidth="1"/>
    <col min="5" max="5" width="10.57421875" style="0" customWidth="1"/>
    <col min="8" max="8" width="5.421875" style="0" customWidth="1"/>
    <col min="9" max="9" width="13.421875" style="0" customWidth="1"/>
    <col min="10" max="10" width="4.140625" style="0" customWidth="1"/>
  </cols>
  <sheetData>
    <row r="1" spans="1:21" ht="12.75">
      <c r="A1" s="12"/>
      <c r="B1" s="12"/>
      <c r="C1" s="12"/>
      <c r="D1" s="12"/>
      <c r="E1" s="12"/>
      <c r="F1" s="12"/>
      <c r="G1" s="12"/>
      <c r="H1" s="12"/>
      <c r="I1" s="12"/>
      <c r="J1" s="12"/>
      <c r="K1" s="12"/>
      <c r="L1" s="12"/>
      <c r="M1" s="12"/>
      <c r="N1" s="12"/>
      <c r="O1" s="12"/>
      <c r="P1" s="12"/>
      <c r="Q1" s="31"/>
      <c r="R1" s="31"/>
      <c r="S1" s="31"/>
      <c r="T1" s="31"/>
      <c r="U1" s="31"/>
    </row>
    <row r="2" spans="1:21" ht="12.75" customHeight="1">
      <c r="A2" s="12"/>
      <c r="B2" s="12"/>
      <c r="C2" s="12"/>
      <c r="D2" s="13"/>
      <c r="E2" s="31"/>
      <c r="F2" s="38">
        <f>D3</f>
        <v>1</v>
      </c>
      <c r="G2" s="39"/>
      <c r="H2" s="39"/>
      <c r="I2" s="39"/>
      <c r="J2" s="12"/>
      <c r="K2" s="12"/>
      <c r="L2" s="12"/>
      <c r="M2" s="12"/>
      <c r="N2" s="12"/>
      <c r="O2" s="12"/>
      <c r="P2" s="12"/>
      <c r="Q2" s="31"/>
      <c r="R2" s="31"/>
      <c r="S2" s="31"/>
      <c r="T2" s="31"/>
      <c r="U2" s="31"/>
    </row>
    <row r="3" spans="1:21" ht="30">
      <c r="A3" s="12"/>
      <c r="B3" s="13"/>
      <c r="C3" s="13" t="s">
        <v>25</v>
      </c>
      <c r="D3" s="1">
        <v>1</v>
      </c>
      <c r="E3" s="37"/>
      <c r="F3" s="39"/>
      <c r="G3" s="39"/>
      <c r="H3" s="39"/>
      <c r="I3" s="39"/>
      <c r="J3" s="12"/>
      <c r="K3" s="12"/>
      <c r="L3" s="12"/>
      <c r="M3" s="12"/>
      <c r="N3" s="12"/>
      <c r="O3" s="12"/>
      <c r="P3" s="12"/>
      <c r="Q3" s="31"/>
      <c r="R3" s="31"/>
      <c r="S3" s="31"/>
      <c r="T3" s="31"/>
      <c r="U3" s="31"/>
    </row>
    <row r="4" spans="1:21" ht="18">
      <c r="A4" s="12"/>
      <c r="B4" s="12"/>
      <c r="C4" s="13" t="s">
        <v>2</v>
      </c>
      <c r="D4" s="2">
        <v>10</v>
      </c>
      <c r="E4" s="31"/>
      <c r="F4" s="46" t="s">
        <v>27</v>
      </c>
      <c r="G4" s="47"/>
      <c r="H4" s="12"/>
      <c r="I4" s="35"/>
      <c r="J4" s="12"/>
      <c r="K4" s="12"/>
      <c r="L4" s="12"/>
      <c r="M4" s="12"/>
      <c r="N4" s="12"/>
      <c r="O4" s="12"/>
      <c r="P4" s="12"/>
      <c r="Q4" s="31"/>
      <c r="R4" s="31"/>
      <c r="S4" s="31"/>
      <c r="T4" s="31"/>
      <c r="U4" s="31"/>
    </row>
    <row r="5" spans="1:21" ht="18">
      <c r="A5" s="12"/>
      <c r="B5" s="12"/>
      <c r="C5" s="13" t="s">
        <v>26</v>
      </c>
      <c r="D5" s="36">
        <v>1000</v>
      </c>
      <c r="E5" s="31"/>
      <c r="F5" s="49">
        <f>IF(D3=1,D5,"None")</f>
        <v>1000</v>
      </c>
      <c r="G5" s="49"/>
      <c r="H5" s="12"/>
      <c r="I5" s="40" t="s">
        <v>21</v>
      </c>
      <c r="J5" s="12"/>
      <c r="K5" s="12"/>
      <c r="L5" s="12"/>
      <c r="M5" s="12"/>
      <c r="N5" s="12"/>
      <c r="O5" s="12"/>
      <c r="P5" s="12"/>
      <c r="Q5" s="31"/>
      <c r="R5" s="31"/>
      <c r="S5" s="31"/>
      <c r="T5" s="31"/>
      <c r="U5" s="31"/>
    </row>
    <row r="6" spans="1:21" ht="12.75">
      <c r="A6" s="12"/>
      <c r="B6" s="12"/>
      <c r="C6" s="12"/>
      <c r="D6" s="12"/>
      <c r="E6" s="12"/>
      <c r="F6" s="15"/>
      <c r="G6" s="23"/>
      <c r="H6" s="45"/>
      <c r="I6" s="41"/>
      <c r="J6" s="12"/>
      <c r="K6" s="12"/>
      <c r="L6" s="12"/>
      <c r="M6" s="12"/>
      <c r="N6" s="12"/>
      <c r="O6" s="12"/>
      <c r="P6" s="12"/>
      <c r="Q6" s="31"/>
      <c r="R6" s="31"/>
      <c r="S6" s="31"/>
      <c r="T6" s="31"/>
      <c r="U6" s="31"/>
    </row>
    <row r="7" spans="1:21" ht="12.75">
      <c r="A7" s="12"/>
      <c r="B7" s="12"/>
      <c r="C7" s="12"/>
      <c r="D7" s="12"/>
      <c r="E7" s="12"/>
      <c r="F7" s="15"/>
      <c r="G7" s="23"/>
      <c r="H7" s="45"/>
      <c r="I7" s="41"/>
      <c r="J7" s="12"/>
      <c r="K7" s="12"/>
      <c r="L7" s="12"/>
      <c r="M7" s="12"/>
      <c r="N7" s="12"/>
      <c r="O7" s="12"/>
      <c r="P7" s="12"/>
      <c r="Q7" s="31"/>
      <c r="R7" s="31"/>
      <c r="S7" s="31"/>
      <c r="T7" s="31"/>
      <c r="U7" s="31"/>
    </row>
    <row r="8" spans="1:21" ht="13.5" thickBot="1">
      <c r="A8" s="12"/>
      <c r="B8" s="12"/>
      <c r="C8" s="12"/>
      <c r="D8" s="12"/>
      <c r="E8" s="12"/>
      <c r="F8" s="51" t="s">
        <v>9</v>
      </c>
      <c r="G8" s="51"/>
      <c r="H8" s="15"/>
      <c r="I8" s="41"/>
      <c r="J8" s="12"/>
      <c r="K8" s="12"/>
      <c r="L8" s="12"/>
      <c r="M8" s="12"/>
      <c r="N8" s="12"/>
      <c r="O8" s="12"/>
      <c r="P8" s="12"/>
      <c r="Q8" s="31"/>
      <c r="R8" s="31"/>
      <c r="S8" s="31"/>
      <c r="T8" s="31"/>
      <c r="U8" s="31"/>
    </row>
    <row r="9" spans="1:21" ht="13.5" thickTop="1">
      <c r="A9" s="12"/>
      <c r="B9" s="12"/>
      <c r="C9" s="15"/>
      <c r="D9" s="16"/>
      <c r="E9" s="17"/>
      <c r="F9" s="51"/>
      <c r="G9" s="51"/>
      <c r="H9" s="18"/>
      <c r="I9" s="41"/>
      <c r="J9" s="12"/>
      <c r="K9" s="12"/>
      <c r="L9" s="12"/>
      <c r="M9" s="12"/>
      <c r="N9" s="12"/>
      <c r="O9" s="12"/>
      <c r="P9" s="12"/>
      <c r="Q9" s="31"/>
      <c r="R9" s="31"/>
      <c r="S9" s="31"/>
      <c r="T9" s="31"/>
      <c r="U9" s="31"/>
    </row>
    <row r="10" spans="1:21" ht="18">
      <c r="A10" s="34"/>
      <c r="B10" s="34"/>
      <c r="C10" s="33"/>
      <c r="D10" s="33" t="s">
        <v>24</v>
      </c>
      <c r="E10" s="19"/>
      <c r="F10" s="20"/>
      <c r="G10" s="21"/>
      <c r="H10" s="12"/>
      <c r="I10" s="22">
        <f>VLOOKUP($D$3,'Fractional Lending'!A7:E206,3)</f>
        <v>100</v>
      </c>
      <c r="J10" s="12"/>
      <c r="K10" s="12"/>
      <c r="L10" s="12"/>
      <c r="M10" s="12"/>
      <c r="N10" s="12"/>
      <c r="O10" s="12"/>
      <c r="P10" s="12"/>
      <c r="Q10" s="31"/>
      <c r="R10" s="31"/>
      <c r="S10" s="31"/>
      <c r="T10" s="31"/>
      <c r="U10" s="31"/>
    </row>
    <row r="11" spans="1:21" ht="18">
      <c r="A11" s="12"/>
      <c r="B11" s="12"/>
      <c r="C11" s="54">
        <f>IF(D3=1,0,VLOOKUP($D$3-IF(D3=1,0,1),'Fractional Lending'!A7:E206,5))</f>
        <v>0</v>
      </c>
      <c r="D11" s="54"/>
      <c r="E11" s="42" t="s">
        <v>22</v>
      </c>
      <c r="F11" s="43"/>
      <c r="G11" s="43"/>
      <c r="H11" s="43"/>
      <c r="I11" s="12"/>
      <c r="J11" s="12"/>
      <c r="K11" s="12"/>
      <c r="L11" s="12"/>
      <c r="M11" s="12"/>
      <c r="N11" s="12"/>
      <c r="O11" s="12"/>
      <c r="P11" s="12"/>
      <c r="Q11" s="31"/>
      <c r="R11" s="31"/>
      <c r="S11" s="31"/>
      <c r="T11" s="31"/>
      <c r="U11" s="31"/>
    </row>
    <row r="12" spans="1:21" ht="18">
      <c r="A12" s="12"/>
      <c r="B12" s="12"/>
      <c r="C12" s="15"/>
      <c r="D12" s="55" t="s">
        <v>15</v>
      </c>
      <c r="E12" s="55"/>
      <c r="F12" s="52">
        <f>VLOOKUP($D$3,'Fractional Lending'!A7:E206,5)</f>
        <v>900</v>
      </c>
      <c r="G12" s="52"/>
      <c r="H12" s="12"/>
      <c r="I12" s="12"/>
      <c r="J12" s="12"/>
      <c r="K12" s="12"/>
      <c r="L12" s="12"/>
      <c r="M12" s="12"/>
      <c r="N12" s="12"/>
      <c r="O12" s="12"/>
      <c r="P12" s="12"/>
      <c r="Q12" s="31"/>
      <c r="R12" s="31"/>
      <c r="S12" s="31"/>
      <c r="T12" s="31"/>
      <c r="U12" s="31"/>
    </row>
    <row r="13" spans="1:21" ht="12.75">
      <c r="A13" s="12"/>
      <c r="B13" s="12"/>
      <c r="C13" s="15"/>
      <c r="D13" s="55"/>
      <c r="E13" s="55"/>
      <c r="F13" s="15"/>
      <c r="G13" s="23"/>
      <c r="H13" s="12"/>
      <c r="I13" s="12"/>
      <c r="J13" s="12"/>
      <c r="K13" s="12"/>
      <c r="L13" s="12"/>
      <c r="M13" s="12"/>
      <c r="N13" s="12"/>
      <c r="O13" s="12"/>
      <c r="P13" s="12"/>
      <c r="Q13" s="31"/>
      <c r="R13" s="31"/>
      <c r="S13" s="31"/>
      <c r="T13" s="31"/>
      <c r="U13" s="31"/>
    </row>
    <row r="14" spans="1:21" ht="13.5" thickBot="1">
      <c r="A14" s="12"/>
      <c r="B14" s="12"/>
      <c r="C14" s="15"/>
      <c r="D14" s="12"/>
      <c r="E14" s="24"/>
      <c r="F14" s="44" t="s">
        <v>10</v>
      </c>
      <c r="G14" s="44"/>
      <c r="H14" s="15"/>
      <c r="I14" s="25" t="s">
        <v>12</v>
      </c>
      <c r="J14" s="12"/>
      <c r="K14" s="12"/>
      <c r="L14" s="12"/>
      <c r="M14" s="12"/>
      <c r="N14" s="12"/>
      <c r="O14" s="12"/>
      <c r="P14" s="12"/>
      <c r="Q14" s="31"/>
      <c r="R14" s="31"/>
      <c r="S14" s="31"/>
      <c r="T14" s="31"/>
      <c r="U14" s="31"/>
    </row>
    <row r="15" spans="1:21" ht="18.75" thickTop="1">
      <c r="A15" s="12"/>
      <c r="B15" s="12"/>
      <c r="C15" s="15"/>
      <c r="D15" s="12"/>
      <c r="E15" s="15"/>
      <c r="F15" s="44"/>
      <c r="G15" s="44"/>
      <c r="H15" s="26"/>
      <c r="I15" s="27">
        <f>F18</f>
        <v>900</v>
      </c>
      <c r="J15" s="12"/>
      <c r="K15" s="12"/>
      <c r="L15" s="12"/>
      <c r="M15" s="12"/>
      <c r="N15" s="12"/>
      <c r="O15" s="12"/>
      <c r="P15" s="12"/>
      <c r="Q15" s="31"/>
      <c r="R15" s="31"/>
      <c r="S15" s="31"/>
      <c r="T15" s="31"/>
      <c r="U15" s="31"/>
    </row>
    <row r="16" spans="1:21" ht="12.75">
      <c r="A16" s="12"/>
      <c r="B16" s="12"/>
      <c r="C16" s="15"/>
      <c r="D16" s="12"/>
      <c r="E16" s="15"/>
      <c r="F16" s="20"/>
      <c r="G16" s="21"/>
      <c r="H16" s="12"/>
      <c r="I16" s="14" t="s">
        <v>14</v>
      </c>
      <c r="J16" s="12"/>
      <c r="K16" s="12"/>
      <c r="L16" s="12"/>
      <c r="M16" s="12"/>
      <c r="N16" s="12"/>
      <c r="O16" s="12"/>
      <c r="P16" s="12"/>
      <c r="Q16" s="31"/>
      <c r="R16" s="31"/>
      <c r="S16" s="31"/>
      <c r="T16" s="31"/>
      <c r="U16" s="31"/>
    </row>
    <row r="17" spans="1:21" ht="12.75">
      <c r="A17" s="12"/>
      <c r="B17" s="56">
        <f>D3+1</f>
        <v>2</v>
      </c>
      <c r="C17" s="39"/>
      <c r="D17" s="39"/>
      <c r="E17" s="39"/>
      <c r="F17" s="50" t="s">
        <v>11</v>
      </c>
      <c r="G17" s="50"/>
      <c r="H17" s="12"/>
      <c r="I17" s="14" t="s">
        <v>20</v>
      </c>
      <c r="J17" s="12"/>
      <c r="K17" s="12"/>
      <c r="L17" s="12"/>
      <c r="M17" s="12"/>
      <c r="N17" s="12"/>
      <c r="O17" s="12"/>
      <c r="P17" s="12"/>
      <c r="Q17" s="31"/>
      <c r="R17" s="31"/>
      <c r="S17" s="31"/>
      <c r="T17" s="31"/>
      <c r="U17" s="31"/>
    </row>
    <row r="18" spans="1:21" ht="18">
      <c r="A18" s="12"/>
      <c r="B18" s="12"/>
      <c r="C18" s="53">
        <f>VLOOKUP($D$3,'Fractional Lending'!A7:E206,4)</f>
        <v>900</v>
      </c>
      <c r="D18" s="53"/>
      <c r="E18" s="12"/>
      <c r="F18" s="52">
        <f>F12</f>
        <v>900</v>
      </c>
      <c r="G18" s="52"/>
      <c r="H18" s="12"/>
      <c r="I18" s="32" t="s">
        <v>19</v>
      </c>
      <c r="J18" s="12"/>
      <c r="K18" s="12"/>
      <c r="L18" s="12"/>
      <c r="M18" s="12"/>
      <c r="N18" s="12"/>
      <c r="O18" s="12"/>
      <c r="P18" s="12"/>
      <c r="Q18" s="31"/>
      <c r="R18" s="31"/>
      <c r="S18" s="31"/>
      <c r="T18" s="31"/>
      <c r="U18" s="31"/>
    </row>
    <row r="19" spans="1:21" ht="12.75">
      <c r="A19" s="12"/>
      <c r="B19" s="12"/>
      <c r="C19" s="12"/>
      <c r="D19" s="28"/>
      <c r="E19" s="12"/>
      <c r="F19" s="15"/>
      <c r="G19" s="23"/>
      <c r="H19" s="12"/>
      <c r="I19" s="14" t="s">
        <v>16</v>
      </c>
      <c r="J19" s="12"/>
      <c r="K19" s="12"/>
      <c r="L19" s="12"/>
      <c r="M19" s="12"/>
      <c r="N19" s="12"/>
      <c r="O19" s="12"/>
      <c r="P19" s="12"/>
      <c r="Q19" s="31"/>
      <c r="R19" s="31"/>
      <c r="S19" s="31"/>
      <c r="T19" s="31"/>
      <c r="U19" s="31"/>
    </row>
    <row r="20" spans="1:21" ht="13.5" thickBot="1">
      <c r="A20" s="12"/>
      <c r="B20" s="12"/>
      <c r="C20" s="12"/>
      <c r="D20" s="29"/>
      <c r="E20" s="30"/>
      <c r="F20" s="48" t="s">
        <v>13</v>
      </c>
      <c r="G20" s="48"/>
      <c r="H20" s="12"/>
      <c r="I20" s="14" t="s">
        <v>17</v>
      </c>
      <c r="J20" s="12"/>
      <c r="K20" s="12"/>
      <c r="L20" s="12"/>
      <c r="M20" s="12"/>
      <c r="N20" s="12"/>
      <c r="O20" s="12"/>
      <c r="P20" s="12"/>
      <c r="Q20" s="31"/>
      <c r="R20" s="31"/>
      <c r="S20" s="31"/>
      <c r="T20" s="31"/>
      <c r="U20" s="31"/>
    </row>
    <row r="21" spans="1:21" ht="13.5" thickTop="1">
      <c r="A21" s="12"/>
      <c r="B21" s="12"/>
      <c r="C21" s="12"/>
      <c r="D21" s="12"/>
      <c r="E21" s="12"/>
      <c r="F21" s="48"/>
      <c r="G21" s="48"/>
      <c r="H21" s="12"/>
      <c r="I21" s="14" t="s">
        <v>18</v>
      </c>
      <c r="J21" s="12"/>
      <c r="K21" s="12"/>
      <c r="L21" s="12"/>
      <c r="M21" s="12"/>
      <c r="N21" s="12"/>
      <c r="O21" s="12"/>
      <c r="P21" s="12"/>
      <c r="Q21" s="31"/>
      <c r="R21" s="31"/>
      <c r="S21" s="31"/>
      <c r="T21" s="31"/>
      <c r="U21" s="31"/>
    </row>
    <row r="22" spans="1:21" ht="12.75">
      <c r="A22" s="12"/>
      <c r="B22" s="12"/>
      <c r="C22" s="12"/>
      <c r="D22" s="12"/>
      <c r="E22" s="12"/>
      <c r="F22" s="12"/>
      <c r="G22" s="12"/>
      <c r="H22" s="12"/>
      <c r="I22" s="12"/>
      <c r="J22" s="12"/>
      <c r="K22" s="12"/>
      <c r="L22" s="12"/>
      <c r="M22" s="12"/>
      <c r="N22" s="12"/>
      <c r="O22" s="12"/>
      <c r="P22" s="12"/>
      <c r="Q22" s="31"/>
      <c r="R22" s="31"/>
      <c r="S22" s="31"/>
      <c r="T22" s="31"/>
      <c r="U22" s="31"/>
    </row>
    <row r="23" spans="1:21" ht="12.75">
      <c r="A23" s="12"/>
      <c r="B23" s="12"/>
      <c r="C23" s="12"/>
      <c r="D23" s="12"/>
      <c r="E23" s="12"/>
      <c r="F23" s="12"/>
      <c r="G23" s="12"/>
      <c r="H23" s="12"/>
      <c r="I23" s="12"/>
      <c r="J23" s="12"/>
      <c r="K23" s="12"/>
      <c r="L23" s="12"/>
      <c r="M23" s="12"/>
      <c r="N23" s="12"/>
      <c r="O23" s="12"/>
      <c r="P23" s="12"/>
      <c r="Q23" s="31"/>
      <c r="R23" s="31"/>
      <c r="S23" s="31"/>
      <c r="T23" s="31"/>
      <c r="U23" s="31"/>
    </row>
    <row r="24" spans="1:21" ht="12.75">
      <c r="A24" s="12"/>
      <c r="B24" s="12"/>
      <c r="C24" s="12"/>
      <c r="D24" s="12"/>
      <c r="E24" s="12"/>
      <c r="F24" s="12"/>
      <c r="G24" s="12"/>
      <c r="H24" s="12"/>
      <c r="I24" s="12"/>
      <c r="J24" s="12"/>
      <c r="K24" s="12"/>
      <c r="L24" s="12"/>
      <c r="M24" s="12"/>
      <c r="N24" s="12"/>
      <c r="O24" s="12"/>
      <c r="P24" s="12"/>
      <c r="Q24" s="31"/>
      <c r="R24" s="31"/>
      <c r="S24" s="31"/>
      <c r="T24" s="31"/>
      <c r="U24" s="31"/>
    </row>
    <row r="25" spans="1:21" ht="12.75">
      <c r="A25" s="12"/>
      <c r="B25" s="12"/>
      <c r="C25" s="12"/>
      <c r="D25" s="12"/>
      <c r="E25" s="12"/>
      <c r="F25" s="12"/>
      <c r="G25" s="12"/>
      <c r="H25" s="12"/>
      <c r="I25" s="12"/>
      <c r="J25" s="12"/>
      <c r="K25" s="12"/>
      <c r="L25" s="12"/>
      <c r="M25" s="12"/>
      <c r="N25" s="12"/>
      <c r="O25" s="12"/>
      <c r="P25" s="12"/>
      <c r="Q25" s="31"/>
      <c r="R25" s="31"/>
      <c r="S25" s="31"/>
      <c r="T25" s="31"/>
      <c r="U25" s="31"/>
    </row>
    <row r="26" spans="1:21" ht="12.75">
      <c r="A26" s="12"/>
      <c r="B26" s="12"/>
      <c r="C26" s="12"/>
      <c r="D26" s="12"/>
      <c r="E26" s="12"/>
      <c r="F26" s="12"/>
      <c r="G26" s="12"/>
      <c r="H26" s="12"/>
      <c r="I26" s="12"/>
      <c r="J26" s="12"/>
      <c r="K26" s="12"/>
      <c r="L26" s="12"/>
      <c r="M26" s="12"/>
      <c r="N26" s="12"/>
      <c r="O26" s="12"/>
      <c r="P26" s="12"/>
      <c r="Q26" s="31"/>
      <c r="R26" s="31"/>
      <c r="S26" s="31"/>
      <c r="T26" s="31"/>
      <c r="U26" s="31"/>
    </row>
    <row r="27" spans="1:21" ht="12.75">
      <c r="A27" s="12"/>
      <c r="B27" s="12"/>
      <c r="C27" s="12"/>
      <c r="D27" s="12"/>
      <c r="E27" s="12"/>
      <c r="F27" s="12"/>
      <c r="G27" s="12"/>
      <c r="H27" s="12"/>
      <c r="I27" s="12"/>
      <c r="J27" s="12"/>
      <c r="K27" s="12"/>
      <c r="L27" s="12"/>
      <c r="M27" s="12"/>
      <c r="N27" s="12"/>
      <c r="O27" s="12"/>
      <c r="P27" s="12"/>
      <c r="Q27" s="31"/>
      <c r="R27" s="31"/>
      <c r="S27" s="31"/>
      <c r="T27" s="31"/>
      <c r="U27" s="31"/>
    </row>
    <row r="28" spans="1:21" ht="12.75">
      <c r="A28" s="12"/>
      <c r="B28" s="12"/>
      <c r="C28" s="12"/>
      <c r="D28" s="12"/>
      <c r="E28" s="12"/>
      <c r="F28" s="12"/>
      <c r="G28" s="12"/>
      <c r="H28" s="12"/>
      <c r="I28" s="12"/>
      <c r="J28" s="12"/>
      <c r="K28" s="12"/>
      <c r="L28" s="12"/>
      <c r="M28" s="12"/>
      <c r="N28" s="12"/>
      <c r="O28" s="12"/>
      <c r="P28" s="12"/>
      <c r="Q28" s="31"/>
      <c r="R28" s="31"/>
      <c r="S28" s="31"/>
      <c r="T28" s="31"/>
      <c r="U28" s="31"/>
    </row>
    <row r="29" spans="1:21" ht="12.75">
      <c r="A29" s="12"/>
      <c r="B29" s="12"/>
      <c r="C29" s="12"/>
      <c r="D29" s="12"/>
      <c r="E29" s="12"/>
      <c r="F29" s="12"/>
      <c r="G29" s="12"/>
      <c r="H29" s="12"/>
      <c r="I29" s="12"/>
      <c r="J29" s="12"/>
      <c r="K29" s="12"/>
      <c r="L29" s="12"/>
      <c r="M29" s="12"/>
      <c r="N29" s="12"/>
      <c r="O29" s="12"/>
      <c r="P29" s="12"/>
      <c r="Q29" s="31"/>
      <c r="R29" s="31"/>
      <c r="S29" s="31"/>
      <c r="T29" s="31"/>
      <c r="U29" s="31"/>
    </row>
    <row r="30" spans="1:21" ht="12.75">
      <c r="A30" s="12"/>
      <c r="B30" s="12"/>
      <c r="C30" s="12"/>
      <c r="D30" s="12"/>
      <c r="E30" s="12"/>
      <c r="F30" s="12"/>
      <c r="G30" s="12"/>
      <c r="H30" s="12"/>
      <c r="I30" s="12"/>
      <c r="J30" s="12"/>
      <c r="K30" s="12"/>
      <c r="L30" s="12"/>
      <c r="M30" s="12"/>
      <c r="N30" s="12"/>
      <c r="O30" s="12"/>
      <c r="P30" s="12"/>
      <c r="Q30" s="31"/>
      <c r="R30" s="31"/>
      <c r="S30" s="31"/>
      <c r="T30" s="31"/>
      <c r="U30" s="31"/>
    </row>
    <row r="31" spans="1:21" ht="12.75">
      <c r="A31" s="12"/>
      <c r="B31" s="12"/>
      <c r="C31" s="12"/>
      <c r="D31" s="12"/>
      <c r="E31" s="12"/>
      <c r="F31" s="12"/>
      <c r="G31" s="12"/>
      <c r="H31" s="12"/>
      <c r="I31" s="12"/>
      <c r="J31" s="12"/>
      <c r="K31" s="12"/>
      <c r="L31" s="12"/>
      <c r="M31" s="12"/>
      <c r="N31" s="12"/>
      <c r="O31" s="12"/>
      <c r="P31" s="12"/>
      <c r="Q31" s="31"/>
      <c r="R31" s="31"/>
      <c r="S31" s="31"/>
      <c r="T31" s="31"/>
      <c r="U31" s="31"/>
    </row>
    <row r="32" spans="1:21" ht="12.75">
      <c r="A32" s="12"/>
      <c r="B32" s="12"/>
      <c r="C32" s="12"/>
      <c r="D32" s="12"/>
      <c r="E32" s="12"/>
      <c r="F32" s="12"/>
      <c r="G32" s="12"/>
      <c r="H32" s="12"/>
      <c r="I32" s="12"/>
      <c r="J32" s="12"/>
      <c r="K32" s="12"/>
      <c r="L32" s="12"/>
      <c r="M32" s="12"/>
      <c r="N32" s="12"/>
      <c r="O32" s="12"/>
      <c r="P32" s="12"/>
      <c r="Q32" s="31"/>
      <c r="R32" s="31"/>
      <c r="S32" s="31"/>
      <c r="T32" s="31"/>
      <c r="U32" s="31"/>
    </row>
    <row r="33" spans="1:21" ht="12.75">
      <c r="A33" s="12"/>
      <c r="B33" s="12"/>
      <c r="C33" s="12"/>
      <c r="D33" s="12"/>
      <c r="E33" s="12"/>
      <c r="F33" s="12"/>
      <c r="G33" s="12"/>
      <c r="H33" s="12"/>
      <c r="I33" s="12"/>
      <c r="J33" s="12"/>
      <c r="K33" s="12"/>
      <c r="L33" s="12"/>
      <c r="M33" s="12"/>
      <c r="N33" s="12"/>
      <c r="O33" s="12"/>
      <c r="P33" s="12"/>
      <c r="Q33" s="31"/>
      <c r="R33" s="31"/>
      <c r="S33" s="31"/>
      <c r="T33" s="31"/>
      <c r="U33" s="31"/>
    </row>
    <row r="34" spans="1:21" ht="12.75">
      <c r="A34" s="31"/>
      <c r="B34" s="31"/>
      <c r="C34" s="31"/>
      <c r="D34" s="31"/>
      <c r="E34" s="31"/>
      <c r="F34" s="31"/>
      <c r="G34" s="31"/>
      <c r="H34" s="31"/>
      <c r="I34" s="31"/>
      <c r="J34" s="31"/>
      <c r="K34" s="31"/>
      <c r="L34" s="31"/>
      <c r="M34" s="31"/>
      <c r="N34" s="31"/>
      <c r="O34" s="31"/>
      <c r="P34" s="31"/>
      <c r="Q34" s="31"/>
      <c r="R34" s="31"/>
      <c r="S34" s="31"/>
      <c r="T34" s="31"/>
      <c r="U34" s="31"/>
    </row>
    <row r="35" spans="1:21" ht="12.75">
      <c r="A35" s="31"/>
      <c r="B35" s="31"/>
      <c r="C35" s="31"/>
      <c r="D35" s="31"/>
      <c r="E35" s="31"/>
      <c r="F35" s="31"/>
      <c r="G35" s="31"/>
      <c r="H35" s="31"/>
      <c r="I35" s="31"/>
      <c r="J35" s="31"/>
      <c r="K35" s="31"/>
      <c r="L35" s="31"/>
      <c r="M35" s="31"/>
      <c r="N35" s="31"/>
      <c r="O35" s="31"/>
      <c r="P35" s="31"/>
      <c r="Q35" s="31"/>
      <c r="R35" s="31"/>
      <c r="S35" s="31"/>
      <c r="T35" s="31"/>
      <c r="U35" s="31"/>
    </row>
    <row r="36" spans="1:21" ht="12.75">
      <c r="A36" s="31"/>
      <c r="B36" s="31"/>
      <c r="C36" s="31"/>
      <c r="D36" s="31"/>
      <c r="E36" s="31"/>
      <c r="F36" s="31"/>
      <c r="G36" s="31"/>
      <c r="H36" s="31"/>
      <c r="I36" s="31"/>
      <c r="J36" s="31"/>
      <c r="K36" s="31"/>
      <c r="L36" s="31"/>
      <c r="M36" s="31"/>
      <c r="N36" s="31"/>
      <c r="O36" s="31"/>
      <c r="P36" s="31"/>
      <c r="Q36" s="31"/>
      <c r="R36" s="31"/>
      <c r="S36" s="31"/>
      <c r="T36" s="31"/>
      <c r="U36" s="31"/>
    </row>
    <row r="37" spans="1:21" ht="12.75">
      <c r="A37" s="31"/>
      <c r="B37" s="31"/>
      <c r="C37" s="31"/>
      <c r="D37" s="31"/>
      <c r="E37" s="31"/>
      <c r="F37" s="31"/>
      <c r="G37" s="31"/>
      <c r="H37" s="31"/>
      <c r="I37" s="31"/>
      <c r="J37" s="31"/>
      <c r="K37" s="31"/>
      <c r="L37" s="31"/>
      <c r="M37" s="31"/>
      <c r="N37" s="31"/>
      <c r="O37" s="31"/>
      <c r="P37" s="31"/>
      <c r="Q37" s="31"/>
      <c r="R37" s="31"/>
      <c r="S37" s="31"/>
      <c r="T37" s="31"/>
      <c r="U37" s="31"/>
    </row>
    <row r="38" spans="1:21" ht="12.75">
      <c r="A38" s="31"/>
      <c r="B38" s="31"/>
      <c r="C38" s="31"/>
      <c r="D38" s="31"/>
      <c r="E38" s="31"/>
      <c r="F38" s="31"/>
      <c r="G38" s="31"/>
      <c r="H38" s="31"/>
      <c r="I38" s="31"/>
      <c r="J38" s="31"/>
      <c r="K38" s="31"/>
      <c r="L38" s="31"/>
      <c r="M38" s="31"/>
      <c r="N38" s="31"/>
      <c r="O38" s="31"/>
      <c r="P38" s="31"/>
      <c r="Q38" s="31"/>
      <c r="R38" s="31"/>
      <c r="S38" s="31"/>
      <c r="T38" s="31"/>
      <c r="U38" s="31"/>
    </row>
    <row r="39" spans="1:21" ht="12.75">
      <c r="A39" s="31"/>
      <c r="B39" s="31"/>
      <c r="C39" s="31"/>
      <c r="D39" s="31"/>
      <c r="E39" s="31"/>
      <c r="F39" s="31"/>
      <c r="G39" s="31"/>
      <c r="H39" s="31"/>
      <c r="I39" s="31"/>
      <c r="J39" s="31"/>
      <c r="K39" s="31"/>
      <c r="L39" s="31"/>
      <c r="M39" s="31"/>
      <c r="N39" s="31"/>
      <c r="O39" s="31"/>
      <c r="P39" s="31"/>
      <c r="Q39" s="31"/>
      <c r="R39" s="31"/>
      <c r="S39" s="31"/>
      <c r="T39" s="31"/>
      <c r="U39" s="31"/>
    </row>
    <row r="40" spans="1:21" ht="12.75">
      <c r="A40" s="31"/>
      <c r="B40" s="31"/>
      <c r="C40" s="31"/>
      <c r="D40" s="31"/>
      <c r="E40" s="31"/>
      <c r="F40" s="31"/>
      <c r="G40" s="31"/>
      <c r="H40" s="31"/>
      <c r="I40" s="31"/>
      <c r="J40" s="31"/>
      <c r="K40" s="31"/>
      <c r="L40" s="31"/>
      <c r="M40" s="31"/>
      <c r="N40" s="31"/>
      <c r="O40" s="31"/>
      <c r="P40" s="31"/>
      <c r="Q40" s="31"/>
      <c r="R40" s="31"/>
      <c r="S40" s="31"/>
      <c r="T40" s="31"/>
      <c r="U40" s="31"/>
    </row>
    <row r="41" spans="1:21" ht="12.75">
      <c r="A41" s="31"/>
      <c r="B41" s="31"/>
      <c r="C41" s="31"/>
      <c r="D41" s="31"/>
      <c r="E41" s="31"/>
      <c r="F41" s="31"/>
      <c r="G41" s="31"/>
      <c r="H41" s="31"/>
      <c r="I41" s="31"/>
      <c r="J41" s="31"/>
      <c r="K41" s="31"/>
      <c r="L41" s="31"/>
      <c r="M41" s="31"/>
      <c r="N41" s="31"/>
      <c r="O41" s="31"/>
      <c r="P41" s="31"/>
      <c r="Q41" s="31"/>
      <c r="R41" s="31"/>
      <c r="S41" s="31"/>
      <c r="T41" s="31"/>
      <c r="U41" s="31"/>
    </row>
    <row r="42" spans="1:21" ht="12.75">
      <c r="A42" s="31"/>
      <c r="B42" s="31"/>
      <c r="C42" s="31"/>
      <c r="D42" s="31"/>
      <c r="E42" s="31"/>
      <c r="F42" s="31"/>
      <c r="G42" s="31"/>
      <c r="H42" s="31"/>
      <c r="I42" s="31"/>
      <c r="J42" s="31"/>
      <c r="K42" s="31"/>
      <c r="L42" s="31"/>
      <c r="M42" s="31"/>
      <c r="N42" s="31"/>
      <c r="O42" s="31"/>
      <c r="P42" s="31"/>
      <c r="Q42" s="31"/>
      <c r="R42" s="31"/>
      <c r="S42" s="31"/>
      <c r="T42" s="31"/>
      <c r="U42" s="31"/>
    </row>
    <row r="43" spans="1:21" ht="12.75">
      <c r="A43" s="31"/>
      <c r="B43" s="31"/>
      <c r="C43" s="31"/>
      <c r="D43" s="31"/>
      <c r="E43" s="31"/>
      <c r="F43" s="31"/>
      <c r="G43" s="31"/>
      <c r="H43" s="31"/>
      <c r="I43" s="31"/>
      <c r="J43" s="31"/>
      <c r="K43" s="31"/>
      <c r="L43" s="31"/>
      <c r="M43" s="31"/>
      <c r="N43" s="31"/>
      <c r="O43" s="31"/>
      <c r="P43" s="31"/>
      <c r="Q43" s="31"/>
      <c r="R43" s="31"/>
      <c r="S43" s="31"/>
      <c r="T43" s="31"/>
      <c r="U43" s="31"/>
    </row>
    <row r="44" spans="1:21" ht="12.75">
      <c r="A44" s="31"/>
      <c r="B44" s="31"/>
      <c r="C44" s="31"/>
      <c r="D44" s="31"/>
      <c r="E44" s="31"/>
      <c r="F44" s="31"/>
      <c r="G44" s="31"/>
      <c r="H44" s="31"/>
      <c r="I44" s="31"/>
      <c r="J44" s="31"/>
      <c r="K44" s="31"/>
      <c r="L44" s="31"/>
      <c r="M44" s="31"/>
      <c r="N44" s="31"/>
      <c r="O44" s="31"/>
      <c r="P44" s="31"/>
      <c r="Q44" s="31"/>
      <c r="R44" s="31"/>
      <c r="S44" s="31"/>
      <c r="T44" s="31"/>
      <c r="U44" s="31"/>
    </row>
    <row r="45" spans="1:21" ht="12.75">
      <c r="A45" s="31"/>
      <c r="B45" s="31"/>
      <c r="C45" s="31"/>
      <c r="D45" s="31"/>
      <c r="E45" s="31"/>
      <c r="F45" s="31"/>
      <c r="G45" s="31"/>
      <c r="H45" s="31"/>
      <c r="I45" s="31"/>
      <c r="J45" s="31"/>
      <c r="K45" s="31"/>
      <c r="L45" s="31"/>
      <c r="M45" s="31"/>
      <c r="N45" s="31"/>
      <c r="O45" s="31"/>
      <c r="P45" s="31"/>
      <c r="Q45" s="31"/>
      <c r="R45" s="31"/>
      <c r="S45" s="31"/>
      <c r="T45" s="31"/>
      <c r="U45" s="31"/>
    </row>
    <row r="46" spans="1:21" ht="12.75">
      <c r="A46" s="31"/>
      <c r="B46" s="31"/>
      <c r="C46" s="31"/>
      <c r="D46" s="31"/>
      <c r="E46" s="31"/>
      <c r="F46" s="31"/>
      <c r="G46" s="31"/>
      <c r="H46" s="31"/>
      <c r="I46" s="31"/>
      <c r="J46" s="31"/>
      <c r="K46" s="31"/>
      <c r="L46" s="31"/>
      <c r="M46" s="31"/>
      <c r="N46" s="31"/>
      <c r="O46" s="31"/>
      <c r="P46" s="31"/>
      <c r="Q46" s="31"/>
      <c r="R46" s="31"/>
      <c r="S46" s="31"/>
      <c r="T46" s="31"/>
      <c r="U46" s="31"/>
    </row>
    <row r="47" spans="1:21" ht="12.75">
      <c r="A47" s="31"/>
      <c r="B47" s="31"/>
      <c r="C47" s="31"/>
      <c r="D47" s="31"/>
      <c r="E47" s="31"/>
      <c r="F47" s="31"/>
      <c r="G47" s="31"/>
      <c r="H47" s="31"/>
      <c r="I47" s="31"/>
      <c r="J47" s="31"/>
      <c r="K47" s="31"/>
      <c r="L47" s="31"/>
      <c r="M47" s="31"/>
      <c r="N47" s="31"/>
      <c r="O47" s="31"/>
      <c r="P47" s="31"/>
      <c r="Q47" s="31"/>
      <c r="R47" s="31"/>
      <c r="S47" s="31"/>
      <c r="T47" s="31"/>
      <c r="U47" s="31"/>
    </row>
    <row r="48" spans="1:21" ht="12.75">
      <c r="A48" s="31"/>
      <c r="B48" s="31"/>
      <c r="C48" s="31"/>
      <c r="D48" s="31"/>
      <c r="E48" s="31"/>
      <c r="F48" s="31"/>
      <c r="G48" s="31"/>
      <c r="H48" s="31"/>
      <c r="I48" s="31"/>
      <c r="J48" s="31"/>
      <c r="K48" s="31"/>
      <c r="L48" s="31"/>
      <c r="M48" s="31"/>
      <c r="N48" s="31"/>
      <c r="O48" s="31"/>
      <c r="P48" s="31"/>
      <c r="Q48" s="31"/>
      <c r="R48" s="31"/>
      <c r="S48" s="31"/>
      <c r="T48" s="31"/>
      <c r="U48" s="31"/>
    </row>
    <row r="49" spans="1:21" ht="12.75">
      <c r="A49" s="31"/>
      <c r="B49" s="31"/>
      <c r="C49" s="31"/>
      <c r="D49" s="31"/>
      <c r="E49" s="31"/>
      <c r="F49" s="31"/>
      <c r="G49" s="31"/>
      <c r="H49" s="31"/>
      <c r="I49" s="31"/>
      <c r="J49" s="31"/>
      <c r="K49" s="31"/>
      <c r="L49" s="31"/>
      <c r="M49" s="31"/>
      <c r="N49" s="31"/>
      <c r="O49" s="31"/>
      <c r="P49" s="31"/>
      <c r="Q49" s="31"/>
      <c r="R49" s="31"/>
      <c r="S49" s="31"/>
      <c r="T49" s="31"/>
      <c r="U49" s="31"/>
    </row>
    <row r="50" spans="1:21" ht="12.75">
      <c r="A50" s="31"/>
      <c r="B50" s="31"/>
      <c r="C50" s="31"/>
      <c r="D50" s="31"/>
      <c r="E50" s="31"/>
      <c r="F50" s="31"/>
      <c r="G50" s="31"/>
      <c r="H50" s="31"/>
      <c r="I50" s="31"/>
      <c r="J50" s="31"/>
      <c r="K50" s="31"/>
      <c r="L50" s="31"/>
      <c r="M50" s="31"/>
      <c r="N50" s="31"/>
      <c r="O50" s="31"/>
      <c r="P50" s="31"/>
      <c r="Q50" s="31"/>
      <c r="R50" s="31"/>
      <c r="S50" s="31"/>
      <c r="T50" s="31"/>
      <c r="U50" s="31"/>
    </row>
  </sheetData>
  <sheetProtection password="C52A" sheet="1" objects="1" scenarios="1"/>
  <mergeCells count="16">
    <mergeCell ref="C18:D18"/>
    <mergeCell ref="C11:D11"/>
    <mergeCell ref="D12:E13"/>
    <mergeCell ref="F12:G12"/>
    <mergeCell ref="B17:E17"/>
    <mergeCell ref="F20:G21"/>
    <mergeCell ref="F5:G5"/>
    <mergeCell ref="F17:G17"/>
    <mergeCell ref="F8:G9"/>
    <mergeCell ref="F18:G18"/>
    <mergeCell ref="F2:I3"/>
    <mergeCell ref="I5:I9"/>
    <mergeCell ref="E11:H11"/>
    <mergeCell ref="F14:G15"/>
    <mergeCell ref="H6:H7"/>
    <mergeCell ref="F4:G4"/>
  </mergeCells>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Mindset,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Arbogast</dc:creator>
  <cp:keywords/>
  <dc:description/>
  <cp:lastModifiedBy>Fred Arbogast</cp:lastModifiedBy>
  <dcterms:created xsi:type="dcterms:W3CDTF">2010-10-28T17:28:19Z</dcterms:created>
  <dcterms:modified xsi:type="dcterms:W3CDTF">2010-12-06T05:03:43Z</dcterms:modified>
  <cp:category/>
  <cp:version/>
  <cp:contentType/>
  <cp:contentStatus/>
</cp:coreProperties>
</file>